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eckblatt" sheetId="1" r:id="rId1"/>
    <sheet name="Klasse" sheetId="2" r:id="rId2"/>
    <sheet name="Aehnlichkeit" sheetId="3" r:id="rId3"/>
    <sheet name="Pythagoras" sheetId="4" r:id="rId4"/>
    <sheet name="Gleichungssysteme" sheetId="5" r:id="rId5"/>
    <sheet name="Kreis" sheetId="6" r:id="rId6"/>
    <sheet name="Auswertung" sheetId="7" r:id="rId7"/>
  </sheets>
  <definedNames/>
  <calcPr fullCalcOnLoad="1"/>
</workbook>
</file>

<file path=xl/comments2.xml><?xml version="1.0" encoding="utf-8"?>
<comments xmlns="http://schemas.openxmlformats.org/spreadsheetml/2006/main">
  <authors>
    <author>AK</author>
  </authors>
  <commentList>
    <comment ref="B4" authorId="0">
      <text>
        <r>
          <rPr>
            <sz val="10"/>
            <rFont val="Arial"/>
            <family val="0"/>
          </rPr>
          <t>Ersten drei Buchstaben des Vornamens und ersten drei Buchstaben des Nachnamens. (z.B. Franz Meier Code: FraMei)</t>
        </r>
      </text>
    </comment>
  </commentList>
</comments>
</file>

<file path=xl/sharedStrings.xml><?xml version="1.0" encoding="utf-8"?>
<sst xmlns="http://schemas.openxmlformats.org/spreadsheetml/2006/main" count="121" uniqueCount="121">
  <si>
    <t>Schule:</t>
  </si>
  <si>
    <t>Klasse:</t>
  </si>
  <si>
    <t>Nr.</t>
  </si>
  <si>
    <t xml:space="preserve">Code </t>
  </si>
  <si>
    <r>
      <rPr>
        <b/>
        <sz val="10"/>
        <rFont val="Arial"/>
        <family val="2"/>
      </rPr>
      <t>Gesamtpunktzahl Aufgabe</t>
    </r>
  </si>
  <si>
    <r>
      <rPr>
        <b/>
        <sz val="10"/>
        <rFont val="Arial"/>
        <family val="2"/>
      </rPr>
      <t>Gesamtpunktzahl</t>
    </r>
  </si>
  <si>
    <t>Note</t>
  </si>
  <si>
    <t>Ähnlichkeit</t>
  </si>
  <si>
    <t>Pythagoras</t>
  </si>
  <si>
    <t>Gleichungssysteme</t>
  </si>
  <si>
    <t>Kreis</t>
  </si>
  <si>
    <t>Zensur</t>
  </si>
  <si>
    <t>bis Punkte</t>
  </si>
  <si>
    <t>Anzahl</t>
  </si>
  <si>
    <r>
      <rPr>
        <b/>
        <sz val="12"/>
        <rFont val="Arial"/>
        <family val="2"/>
      </rPr>
      <t>Notenspiegel:</t>
    </r>
  </si>
  <si>
    <t>Durchschnitt</t>
  </si>
  <si>
    <r>
      <rPr>
        <sz val="10"/>
        <rFont val="Arial"/>
        <family val="0"/>
      </rPr>
      <t>Mitgeschrieben</t>
    </r>
  </si>
  <si>
    <t>Aufgabe Ähnlichkeit</t>
  </si>
  <si>
    <t>Nr.</t>
  </si>
  <si>
    <t xml:space="preserve">Code </t>
  </si>
  <si>
    <t>Aufgabe 1</t>
  </si>
  <si>
    <t>Aufgabe 2</t>
  </si>
  <si>
    <t>Aufgabe 3</t>
  </si>
  <si>
    <t>Aufgabe 3</t>
  </si>
  <si>
    <t>Zusammen</t>
  </si>
  <si>
    <t>1a</t>
  </si>
  <si>
    <t>1b</t>
  </si>
  <si>
    <t>2a</t>
  </si>
  <si>
    <t>2b</t>
  </si>
  <si>
    <t>3a</t>
  </si>
  <si>
    <t>3b</t>
  </si>
  <si>
    <t>3c</t>
  </si>
  <si>
    <t>Mögliche Punkte:</t>
  </si>
  <si>
    <t>Aufgabe Pythagoras</t>
  </si>
  <si>
    <t>Nr.</t>
  </si>
  <si>
    <t xml:space="preserve">Code </t>
  </si>
  <si>
    <t>Aufgabe 1</t>
  </si>
  <si>
    <t>Aufgabe 2</t>
  </si>
  <si>
    <t>Zusammen</t>
  </si>
  <si>
    <t>3a</t>
  </si>
  <si>
    <t>3b</t>
  </si>
  <si>
    <t>Mögliche Punkte:</t>
  </si>
  <si>
    <t>Aufgabe Gleichungssysteme</t>
  </si>
  <si>
    <t>Nr.</t>
  </si>
  <si>
    <t xml:space="preserve">Code </t>
  </si>
  <si>
    <t>Aufgabe 1</t>
  </si>
  <si>
    <t>Zusammen</t>
  </si>
  <si>
    <t>2a</t>
  </si>
  <si>
    <t>2b</t>
  </si>
  <si>
    <t>2c</t>
  </si>
  <si>
    <t>2d</t>
  </si>
  <si>
    <t>Mögliche Punkte:</t>
  </si>
  <si>
    <t>Aufgabe Kreis</t>
  </si>
  <si>
    <t>Nr.</t>
  </si>
  <si>
    <t xml:space="preserve">Code </t>
  </si>
  <si>
    <t>Aufgabe 1</t>
  </si>
  <si>
    <t>Aufgabe 2</t>
  </si>
  <si>
    <t>Aufgabe 3</t>
  </si>
  <si>
    <t>Zusammen</t>
  </si>
  <si>
    <t>1a</t>
  </si>
  <si>
    <t>1b</t>
  </si>
  <si>
    <t>1c</t>
  </si>
  <si>
    <t>2a</t>
  </si>
  <si>
    <t>2b</t>
  </si>
  <si>
    <t>3a</t>
  </si>
  <si>
    <t>3b</t>
  </si>
  <si>
    <t>3c</t>
  </si>
  <si>
    <t>Mögliche Punkte:</t>
  </si>
  <si>
    <t>Anzahl:</t>
  </si>
  <si>
    <t>Ähnlichkeit</t>
  </si>
  <si>
    <t>Gesamt</t>
  </si>
  <si>
    <t>Summe:</t>
  </si>
  <si>
    <t>Erfolgsquote</t>
  </si>
  <si>
    <t>Pythagoras</t>
  </si>
  <si>
    <t>Gesamt</t>
  </si>
  <si>
    <t>Summe:</t>
  </si>
  <si>
    <t>Gleichungssysteme</t>
  </si>
  <si>
    <t>Gesamt</t>
  </si>
  <si>
    <t>Summe:</t>
  </si>
  <si>
    <t>Kreis</t>
  </si>
  <si>
    <t>Gesamt</t>
  </si>
  <si>
    <t>Summe:</t>
  </si>
  <si>
    <t>Pythagoras</t>
  </si>
  <si>
    <t>Funktionen</t>
  </si>
  <si>
    <t>Kreis</t>
  </si>
  <si>
    <t>Ähnlichkeit</t>
  </si>
  <si>
    <t>Statistik</t>
  </si>
  <si>
    <t>1a</t>
  </si>
  <si>
    <t>1b</t>
  </si>
  <si>
    <t>2a</t>
  </si>
  <si>
    <t>2b</t>
  </si>
  <si>
    <t>1a</t>
  </si>
  <si>
    <t>1b</t>
  </si>
  <si>
    <t>1c</t>
  </si>
  <si>
    <t>2a</t>
  </si>
  <si>
    <t>2b</t>
  </si>
  <si>
    <t>1a</t>
  </si>
  <si>
    <t>1b</t>
  </si>
  <si>
    <t>1c</t>
  </si>
  <si>
    <t>1d</t>
  </si>
  <si>
    <t>1e</t>
  </si>
  <si>
    <t>1a</t>
  </si>
  <si>
    <t>1b</t>
  </si>
  <si>
    <t>2a</t>
  </si>
  <si>
    <t>2b</t>
  </si>
  <si>
    <t>3a</t>
  </si>
  <si>
    <t>3b</t>
  </si>
  <si>
    <t>1a</t>
  </si>
  <si>
    <t>1b</t>
  </si>
  <si>
    <t>1c</t>
  </si>
  <si>
    <t>1d</t>
  </si>
  <si>
    <t>1e</t>
  </si>
  <si>
    <t>In dieses Tabellensokument können die Daten einer Klasse eingetragen werden. Zunächst werden in dem Tabellenblatt "Klasse"  die Codenummern der Schüler eingetragen. Diese Codenummern müssen mit den Codenummern auf den Fragebögen übereinstimmen. Die Codenummer setzt sich aus den ersten drei Buchstaben des Vornamens und den ersten drei Buchstaben des Nachnamens zusammen. (Aus Frank Meier wird framei) Natürlich müssen auch Angaben zur Klasse und Schule gemacht werden. Alle Felder, die ausgefüllt werden sollen, sind gelb gefärbt.</t>
  </si>
  <si>
    <t>Wenn Sie diese Daten eingetragen haben, so ist in dem Tabellenblatt "Klasse" die Gesamtpunktzahl der einzelnen Schülerinnen und Schüler und deren Note nach dem von uns vorgegebenem Notenspiegel ablesbar.</t>
  </si>
  <si>
    <t>Gleichzeitig erscheinen auf diesem Deckblatt vier Grafiken, die die Erfolgsquote der Klasse aufgabenbezogen darstellen. Wenn hier in einer Teilaufgabe eine Erfolgsquote von 75 Prozent angegeben wird, so heißt das, dass die Schülerinnen und Schüler 75 Prozent der möglichen Punkte erreicht haben.</t>
  </si>
  <si>
    <t>Das Tabellenblatt "Auswertung" ist ein Blatt, dass für die Gesamtauswertung wichtig ist. Es muss an dieser Stelle nicht erläutert werden.</t>
  </si>
  <si>
    <t>Für Fachbereichsleiterinnen / Fachbereichsleiter.</t>
  </si>
  <si>
    <t>Bitte sendet mir diese Dateien der Klassen eurer Schule in einem nach Möglichkeit gepackten Ordner per E Mail zu. Benennt die Dateien nach folgendenm System: Schule_Kurs.xls  Wenn in Eurer Schule 4 Klassen mit geschrieben haben, so erhalte ich von Euch vier Dateien mit unterschiedlichen Namen.</t>
  </si>
  <si>
    <t>Der Umgang mit diesem Dokument</t>
  </si>
  <si>
    <t>Will man eine innerschulsche Auswertung vornehmen, so kann man diese drei Grafiken pro Klasse mit den Werten anderer Klassen vergleichen. Stärken und Schwächen einzelner Klasse werden dadurch deutlich.</t>
  </si>
  <si>
    <t>Die eingetragenen Codenummern werden automatisch in die anderen Tabellen übertragen. Nun können die erreichten Punkte der einzelnen Schüler in die Tabellen für die jeweiligen Aufgabenbereiche eingetragen werden. Dabei müssen Daten in drei der vier Aufgabenbereiche vorliegen. Die Aufgabenbereiche sind durch die Tabellenblätter "Ähnlichkeit", "Pythagoras", "Gleichungssysteme" und "Kreis" anwählbar.</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</si>
</sst>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9">
    <font>
      <sz val="10"/>
      <name val="Arial"/>
      <family val="0"/>
    </font>
    <font>
      <sz val="6.5"/>
      <name val="Arial"/>
      <family val="5"/>
    </font>
    <font>
      <b/>
      <sz val="10"/>
      <name val="Arial"/>
      <family val="5"/>
    </font>
    <font>
      <b/>
      <sz val="12"/>
      <name val="Arial"/>
      <family val="5"/>
    </font>
    <font>
      <sz val="10"/>
      <color indexed="10"/>
      <name val="Arial"/>
      <family val="2"/>
    </font>
    <font>
      <sz val="8"/>
      <name val="Arial"/>
      <family val="2"/>
    </font>
    <font>
      <sz val="12"/>
      <name val="Arial"/>
      <family val="2"/>
    </font>
    <font>
      <b/>
      <sz val="14"/>
      <name val="Arial"/>
      <family val="2"/>
    </font>
    <font>
      <b/>
      <sz val="8"/>
      <name val="Arial"/>
      <family val="2"/>
    </font>
  </fonts>
  <fills count="3">
    <fill>
      <patternFill/>
    </fill>
    <fill>
      <patternFill patternType="gray125"/>
    </fill>
    <fill>
      <patternFill patternType="solid">
        <fgColor indexed="43"/>
        <bgColor indexed="64"/>
      </patternFill>
    </fill>
  </fills>
  <borders count="51">
    <border>
      <left/>
      <right/>
      <top/>
      <bottom/>
      <diagonal/>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0" fillId="0" borderId="0" xfId="0" applyFont="1" applyBorder="1" applyAlignment="1">
      <alignment/>
    </xf>
    <xf numFmtId="0" fontId="0" fillId="2" borderId="0" xfId="0" applyFont="1" applyFill="1" applyBorder="1" applyAlignment="1" applyProtection="1">
      <alignment/>
      <protection locked="0"/>
    </xf>
    <xf numFmtId="0" fontId="2" fillId="0" borderId="1" xfId="0" applyFont="1" applyBorder="1" applyAlignment="1">
      <alignment horizontal="center"/>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Font="1" applyBorder="1" applyAlignment="1">
      <alignment horizontal="center"/>
    </xf>
    <xf numFmtId="0" fontId="0" fillId="2" borderId="7" xfId="0" applyFont="1" applyFill="1" applyBorder="1" applyAlignment="1" applyProtection="1">
      <alignment horizontal="center"/>
      <protection locked="0"/>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2" borderId="12" xfId="0" applyFont="1" applyFill="1" applyBorder="1" applyAlignment="1" applyProtection="1">
      <alignment horizontal="center"/>
      <protection locked="0"/>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2" borderId="17" xfId="0" applyFont="1" applyFill="1" applyBorder="1" applyAlignment="1" applyProtection="1">
      <alignment horizontal="center"/>
      <protection locked="0"/>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2" borderId="28" xfId="0" applyFont="1" applyFill="1" applyBorder="1" applyAlignment="1" applyProtection="1">
      <alignment horizontal="center"/>
      <protection locked="0"/>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0" xfId="0" applyFont="1" applyFill="1" applyBorder="1" applyAlignment="1">
      <alignment horizontal="right"/>
    </xf>
    <xf numFmtId="0" fontId="2" fillId="0" borderId="32" xfId="0" applyFont="1" applyBorder="1" applyAlignment="1">
      <alignment horizontal="center"/>
    </xf>
    <xf numFmtId="0" fontId="0" fillId="0" borderId="33" xfId="0" applyFont="1" applyBorder="1" applyAlignment="1">
      <alignment horizontal="center" vertical="center"/>
    </xf>
    <xf numFmtId="0" fontId="2" fillId="0" borderId="34" xfId="0" applyFont="1" applyBorder="1" applyAlignment="1">
      <alignment horizontal="center"/>
    </xf>
    <xf numFmtId="0" fontId="0" fillId="0" borderId="19"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right"/>
    </xf>
    <xf numFmtId="0" fontId="2" fillId="0" borderId="35" xfId="0" applyFont="1" applyBorder="1" applyAlignment="1">
      <alignment horizontal="center"/>
    </xf>
    <xf numFmtId="0" fontId="2" fillId="0" borderId="36" xfId="0" applyFont="1" applyBorder="1" applyAlignment="1">
      <alignment horizontal="center"/>
    </xf>
    <xf numFmtId="0" fontId="0" fillId="0" borderId="0" xfId="0" applyFont="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5" fillId="0" borderId="2" xfId="0" applyFont="1" applyBorder="1" applyAlignment="1">
      <alignment horizontal="right"/>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16" xfId="0" applyFont="1" applyFill="1" applyBorder="1" applyAlignment="1" applyProtection="1">
      <alignment horizontal="center"/>
      <protection locked="0"/>
    </xf>
    <xf numFmtId="0" fontId="0" fillId="2" borderId="18"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0" fillId="0" borderId="7" xfId="0" applyFont="1" applyBorder="1" applyAlignment="1">
      <alignment horizontal="center"/>
    </xf>
    <xf numFmtId="0" fontId="0" fillId="0" borderId="12" xfId="0" applyFont="1" applyBorder="1" applyAlignment="1">
      <alignment horizontal="center"/>
    </xf>
    <xf numFmtId="0" fontId="0" fillId="0" borderId="17"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28" xfId="0" applyFont="1" applyBorder="1" applyAlignment="1">
      <alignment horizontal="center"/>
    </xf>
    <xf numFmtId="0" fontId="0" fillId="2" borderId="27" xfId="0" applyFont="1" applyFill="1" applyBorder="1" applyAlignment="1" applyProtection="1">
      <alignment horizontal="center"/>
      <protection locked="0"/>
    </xf>
    <xf numFmtId="0" fontId="0" fillId="2" borderId="42" xfId="0" applyFont="1" applyFill="1" applyBorder="1" applyAlignment="1" applyProtection="1">
      <alignment horizontal="center"/>
      <protection locked="0"/>
    </xf>
    <xf numFmtId="0" fontId="0" fillId="0" borderId="37"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1" xfId="0" applyFont="1" applyBorder="1" applyAlignment="1">
      <alignment horizontal="center"/>
    </xf>
    <xf numFmtId="0" fontId="0" fillId="0" borderId="43" xfId="0" applyFont="1" applyBorder="1" applyAlignment="1">
      <alignment horizontal="center"/>
    </xf>
    <xf numFmtId="0" fontId="0" fillId="0" borderId="3" xfId="0" applyFont="1" applyBorder="1" applyAlignment="1">
      <alignment horizontal="center"/>
    </xf>
    <xf numFmtId="0" fontId="5" fillId="0" borderId="43" xfId="0" applyFont="1" applyBorder="1" applyAlignment="1">
      <alignment horizontal="right"/>
    </xf>
    <xf numFmtId="0" fontId="0" fillId="0" borderId="44" xfId="0" applyFont="1" applyBorder="1" applyAlignment="1">
      <alignment horizontal="center"/>
    </xf>
    <xf numFmtId="0" fontId="0" fillId="0" borderId="4" xfId="0" applyFont="1" applyBorder="1" applyAlignment="1">
      <alignment horizontal="center"/>
    </xf>
    <xf numFmtId="0" fontId="0" fillId="0" borderId="45" xfId="0" applyFont="1" applyBorder="1" applyAlignment="1">
      <alignment horizontal="center"/>
    </xf>
    <xf numFmtId="0" fontId="0" fillId="0" borderId="5" xfId="0" applyFont="1" applyBorder="1" applyAlignment="1">
      <alignment horizontal="center"/>
    </xf>
    <xf numFmtId="0" fontId="0" fillId="2" borderId="21" xfId="0" applyFont="1" applyFill="1" applyBorder="1" applyAlignment="1">
      <alignment horizontal="center"/>
    </xf>
    <xf numFmtId="0" fontId="0" fillId="2" borderId="22" xfId="0" applyFont="1" applyFill="1" applyBorder="1" applyAlignment="1">
      <alignment horizontal="center"/>
    </xf>
    <xf numFmtId="0" fontId="0" fillId="2" borderId="46" xfId="0" applyFont="1" applyFill="1" applyBorder="1" applyAlignment="1">
      <alignment horizontal="center"/>
    </xf>
    <xf numFmtId="0" fontId="0" fillId="2" borderId="23" xfId="0"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0" fillId="2" borderId="47" xfId="0"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0" fillId="2" borderId="26" xfId="0"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2" borderId="46" xfId="0" applyFont="1" applyFill="1" applyBorder="1" applyAlignment="1" applyProtection="1">
      <alignment horizontal="center"/>
      <protection locked="0"/>
    </xf>
    <xf numFmtId="0" fontId="2" fillId="0" borderId="0" xfId="0" applyFont="1" applyBorder="1" applyAlignment="1">
      <alignment horizontal="center"/>
    </xf>
    <xf numFmtId="0" fontId="6" fillId="0" borderId="0" xfId="0" applyFont="1" applyAlignment="1">
      <alignment wrapText="1"/>
    </xf>
    <xf numFmtId="0" fontId="3" fillId="0" borderId="0" xfId="0" applyFont="1" applyAlignment="1">
      <alignment wrapText="1"/>
    </xf>
    <xf numFmtId="0" fontId="7" fillId="0" borderId="0" xfId="0" applyFont="1" applyAlignment="1">
      <alignment/>
    </xf>
    <xf numFmtId="0" fontId="0" fillId="0" borderId="20" xfId="0" applyFont="1" applyBorder="1" applyAlignment="1">
      <alignment horizontal="center" vertical="center"/>
    </xf>
    <xf numFmtId="172" fontId="0" fillId="0" borderId="16" xfId="0" applyNumberFormat="1" applyFont="1" applyBorder="1" applyAlignment="1">
      <alignment horizontal="center" vertical="center"/>
    </xf>
    <xf numFmtId="172" fontId="4" fillId="0" borderId="6" xfId="0" applyNumberFormat="1" applyFont="1" applyBorder="1" applyAlignment="1">
      <alignment horizontal="center" vertical="center"/>
    </xf>
    <xf numFmtId="172" fontId="4" fillId="0" borderId="16" xfId="0" applyNumberFormat="1" applyFont="1" applyBorder="1" applyAlignment="1">
      <alignment horizontal="center" vertical="center"/>
    </xf>
    <xf numFmtId="0" fontId="2" fillId="0" borderId="29" xfId="0" applyFont="1" applyBorder="1" applyAlignment="1">
      <alignment horizontal="center" vertical="center"/>
    </xf>
    <xf numFmtId="0" fontId="0" fillId="0" borderId="30" xfId="0" applyFont="1" applyBorder="1" applyAlignment="1">
      <alignment horizontal="center"/>
    </xf>
    <xf numFmtId="172" fontId="0" fillId="0" borderId="27" xfId="0" applyNumberFormat="1" applyFont="1" applyBorder="1" applyAlignment="1">
      <alignment horizontal="center" vertical="center"/>
    </xf>
    <xf numFmtId="0" fontId="3" fillId="0" borderId="3" xfId="0" applyFont="1" applyFill="1" applyBorder="1" applyAlignment="1">
      <alignment horizontal="center"/>
    </xf>
    <xf numFmtId="172" fontId="0" fillId="0" borderId="6" xfId="0" applyNumberFormat="1" applyFont="1" applyBorder="1" applyAlignment="1">
      <alignment horizontal="center" vertical="center"/>
    </xf>
    <xf numFmtId="0" fontId="0" fillId="2" borderId="0" xfId="0" applyFont="1" applyFill="1" applyBorder="1" applyAlignment="1" applyProtection="1">
      <alignment horizontal="center"/>
      <protection locked="0"/>
    </xf>
    <xf numFmtId="0" fontId="2" fillId="0" borderId="49" xfId="0" applyFont="1" applyBorder="1" applyAlignment="1">
      <alignment horizontal="center"/>
    </xf>
    <xf numFmtId="0" fontId="3" fillId="0" borderId="50" xfId="0" applyFont="1" applyBorder="1" applyAlignment="1">
      <alignment horizontal="center"/>
    </xf>
    <xf numFmtId="0" fontId="2" fillId="0" borderId="1" xfId="0" applyFont="1" applyBorder="1" applyAlignment="1">
      <alignment horizontal="center"/>
    </xf>
    <xf numFmtId="0" fontId="2" fillId="0" borderId="37" xfId="0" applyFont="1" applyBorder="1" applyAlignment="1">
      <alignment/>
    </xf>
    <xf numFmtId="0" fontId="0" fillId="0" borderId="37" xfId="0" applyFont="1" applyBorder="1" applyAlignment="1">
      <alignment horizontal="center"/>
    </xf>
    <xf numFmtId="0" fontId="3" fillId="0" borderId="37" xfId="0" applyFont="1" applyBorder="1" applyAlignment="1">
      <alignment horizontal="center"/>
    </xf>
    <xf numFmtId="0" fontId="0" fillId="0" borderId="49" xfId="0" applyFont="1" applyBorder="1" applyAlignment="1">
      <alignment horizontal="center"/>
    </xf>
    <xf numFmtId="0" fontId="0" fillId="0" borderId="38" xfId="0" applyFont="1" applyBorder="1" applyAlignment="1">
      <alignment horizontal="center"/>
    </xf>
    <xf numFmtId="0" fontId="3" fillId="0" borderId="49"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3">
    <dxf>
      <fill>
        <patternFill>
          <bgColor rgb="FFC0C0C0"/>
        </patternFill>
      </fill>
      <border/>
    </dxf>
    <dxf>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Ähnlichkeit</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Auswertung!$B$6:$I$6</c:f>
              <c:strCache>
                <c:ptCount val="8"/>
                <c:pt idx="0">
                  <c:v>1a</c:v>
                </c:pt>
                <c:pt idx="1">
                  <c:v>1b</c:v>
                </c:pt>
                <c:pt idx="2">
                  <c:v>2a</c:v>
                </c:pt>
                <c:pt idx="3">
                  <c:v>2b</c:v>
                </c:pt>
                <c:pt idx="4">
                  <c:v>3a</c:v>
                </c:pt>
                <c:pt idx="5">
                  <c:v>3b</c:v>
                </c:pt>
                <c:pt idx="6">
                  <c:v>3c</c:v>
                </c:pt>
                <c:pt idx="7">
                  <c:v>Gesamt</c:v>
                </c:pt>
              </c:strCache>
            </c:strRef>
          </c:cat>
          <c:val>
            <c:numRef>
              <c:f>Auswertung!$B$8:$I$8</c:f>
              <c:numCache>
                <c:ptCount val="8"/>
                <c:pt idx="0">
                  <c:v>0</c:v>
                </c:pt>
                <c:pt idx="1">
                  <c:v>0</c:v>
                </c:pt>
                <c:pt idx="2">
                  <c:v>0</c:v>
                </c:pt>
                <c:pt idx="3">
                  <c:v>0</c:v>
                </c:pt>
                <c:pt idx="4">
                  <c:v>0</c:v>
                </c:pt>
                <c:pt idx="5">
                  <c:v>0</c:v>
                </c:pt>
                <c:pt idx="6">
                  <c:v>0</c:v>
                </c:pt>
                <c:pt idx="7">
                  <c:v>0</c:v>
                </c:pt>
              </c:numCache>
            </c:numRef>
          </c:val>
        </c:ser>
        <c:axId val="36141238"/>
        <c:axId val="56835687"/>
      </c:barChart>
      <c:catAx>
        <c:axId val="3614123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835687"/>
        <c:crossesAt val="0"/>
        <c:auto val="1"/>
        <c:lblOffset val="100"/>
        <c:noMultiLvlLbl val="0"/>
      </c:catAx>
      <c:valAx>
        <c:axId val="568356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1412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Pythagoras</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Auswertung!$B$12:$G$12</c:f>
              <c:strCache>
                <c:ptCount val="6"/>
                <c:pt idx="0">
                  <c:v>1</c:v>
                </c:pt>
                <c:pt idx="1">
                  <c:v>2</c:v>
                </c:pt>
                <c:pt idx="2">
                  <c:v>3a</c:v>
                </c:pt>
                <c:pt idx="3">
                  <c:v>3b</c:v>
                </c:pt>
                <c:pt idx="4">
                  <c:v>4</c:v>
                </c:pt>
                <c:pt idx="5">
                  <c:v>Gesamt</c:v>
                </c:pt>
              </c:strCache>
            </c:strRef>
          </c:cat>
          <c:val>
            <c:numRef>
              <c:f>Auswertung!$B$14:$G$14</c:f>
              <c:numCache>
                <c:ptCount val="6"/>
                <c:pt idx="0">
                  <c:v>0</c:v>
                </c:pt>
                <c:pt idx="1">
                  <c:v>0</c:v>
                </c:pt>
                <c:pt idx="2">
                  <c:v>0</c:v>
                </c:pt>
                <c:pt idx="3">
                  <c:v>0</c:v>
                </c:pt>
                <c:pt idx="4">
                  <c:v>0</c:v>
                </c:pt>
                <c:pt idx="5">
                  <c:v>0</c:v>
                </c:pt>
              </c:numCache>
            </c:numRef>
          </c:val>
        </c:ser>
        <c:axId val="41759136"/>
        <c:axId val="40287905"/>
      </c:barChart>
      <c:catAx>
        <c:axId val="417591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287905"/>
        <c:crossesAt val="0"/>
        <c:auto val="1"/>
        <c:lblOffset val="100"/>
        <c:noMultiLvlLbl val="0"/>
      </c:catAx>
      <c:valAx>
        <c:axId val="402879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7591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Gleichungssysteme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Auswertung!$B$18:$G$18</c:f>
              <c:strCache>
                <c:ptCount val="6"/>
                <c:pt idx="0">
                  <c:v>1</c:v>
                </c:pt>
                <c:pt idx="1">
                  <c:v>2a</c:v>
                </c:pt>
                <c:pt idx="2">
                  <c:v>2b</c:v>
                </c:pt>
                <c:pt idx="3">
                  <c:v>2c</c:v>
                </c:pt>
                <c:pt idx="4">
                  <c:v>2d</c:v>
                </c:pt>
                <c:pt idx="5">
                  <c:v>Gesamt</c:v>
                </c:pt>
              </c:strCache>
            </c:strRef>
          </c:cat>
          <c:val>
            <c:numRef>
              <c:f>Auswertung!$B$20:$G$20</c:f>
              <c:numCache>
                <c:ptCount val="6"/>
                <c:pt idx="0">
                  <c:v>0</c:v>
                </c:pt>
                <c:pt idx="1">
                  <c:v>0</c:v>
                </c:pt>
                <c:pt idx="2">
                  <c:v>0</c:v>
                </c:pt>
                <c:pt idx="3">
                  <c:v>0</c:v>
                </c:pt>
                <c:pt idx="4">
                  <c:v>0</c:v>
                </c:pt>
                <c:pt idx="5">
                  <c:v>0</c:v>
                </c:pt>
              </c:numCache>
            </c:numRef>
          </c:val>
        </c:ser>
        <c:axId val="27046826"/>
        <c:axId val="42094843"/>
      </c:barChart>
      <c:catAx>
        <c:axId val="2704682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094843"/>
        <c:crossesAt val="0"/>
        <c:auto val="1"/>
        <c:lblOffset val="100"/>
        <c:noMultiLvlLbl val="0"/>
      </c:catAx>
      <c:valAx>
        <c:axId val="4209484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0468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Kreis</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Auswertung!$B$24:$J$24</c:f>
              <c:strCache>
                <c:ptCount val="9"/>
                <c:pt idx="0">
                  <c:v>1a</c:v>
                </c:pt>
                <c:pt idx="1">
                  <c:v>1b</c:v>
                </c:pt>
                <c:pt idx="2">
                  <c:v>1c</c:v>
                </c:pt>
                <c:pt idx="3">
                  <c:v>2a</c:v>
                </c:pt>
                <c:pt idx="4">
                  <c:v>2b</c:v>
                </c:pt>
                <c:pt idx="5">
                  <c:v>3a</c:v>
                </c:pt>
                <c:pt idx="6">
                  <c:v>3b</c:v>
                </c:pt>
                <c:pt idx="7">
                  <c:v>3c</c:v>
                </c:pt>
                <c:pt idx="8">
                  <c:v>Gesamt</c:v>
                </c:pt>
              </c:strCache>
            </c:strRef>
          </c:cat>
          <c:val>
            <c:numRef>
              <c:f>Auswertung!$B$26:$J$26</c:f>
              <c:numCache>
                <c:ptCount val="9"/>
                <c:pt idx="0">
                  <c:v>0</c:v>
                </c:pt>
                <c:pt idx="1">
                  <c:v>0</c:v>
                </c:pt>
                <c:pt idx="2">
                  <c:v>0</c:v>
                </c:pt>
                <c:pt idx="3">
                  <c:v>0</c:v>
                </c:pt>
                <c:pt idx="4">
                  <c:v>0</c:v>
                </c:pt>
                <c:pt idx="5">
                  <c:v>0</c:v>
                </c:pt>
                <c:pt idx="6">
                  <c:v>0</c:v>
                </c:pt>
                <c:pt idx="7">
                  <c:v>0</c:v>
                </c:pt>
                <c:pt idx="8">
                  <c:v>0</c:v>
                </c:pt>
              </c:numCache>
            </c:numRef>
          </c:val>
        </c:ser>
        <c:axId val="43309268"/>
        <c:axId val="54239093"/>
      </c:barChart>
      <c:catAx>
        <c:axId val="433092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239093"/>
        <c:crossesAt val="0"/>
        <c:auto val="1"/>
        <c:lblOffset val="100"/>
        <c:noMultiLvlLbl val="0"/>
      </c:catAx>
      <c:valAx>
        <c:axId val="5423909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3092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152400</xdr:rowOff>
    </xdr:from>
    <xdr:to>
      <xdr:col>1</xdr:col>
      <xdr:colOff>3676650</xdr:colOff>
      <xdr:row>27</xdr:row>
      <xdr:rowOff>114300</xdr:rowOff>
    </xdr:to>
    <xdr:graphicFrame>
      <xdr:nvGraphicFramePr>
        <xdr:cNvPr id="1" name="Chart 1"/>
        <xdr:cNvGraphicFramePr/>
      </xdr:nvGraphicFramePr>
      <xdr:xfrm>
        <a:off x="95250" y="5314950"/>
        <a:ext cx="4314825" cy="2714625"/>
      </xdr:xfrm>
      <a:graphic>
        <a:graphicData uri="http://schemas.openxmlformats.org/drawingml/2006/chart">
          <c:chart xmlns:c="http://schemas.openxmlformats.org/drawingml/2006/chart" r:id="rId1"/>
        </a:graphicData>
      </a:graphic>
    </xdr:graphicFrame>
    <xdr:clientData/>
  </xdr:twoCellAnchor>
  <xdr:twoCellAnchor>
    <xdr:from>
      <xdr:col>1</xdr:col>
      <xdr:colOff>3781425</xdr:colOff>
      <xdr:row>11</xdr:row>
      <xdr:rowOff>19050</xdr:rowOff>
    </xdr:from>
    <xdr:to>
      <xdr:col>3</xdr:col>
      <xdr:colOff>276225</xdr:colOff>
      <xdr:row>27</xdr:row>
      <xdr:rowOff>142875</xdr:rowOff>
    </xdr:to>
    <xdr:graphicFrame>
      <xdr:nvGraphicFramePr>
        <xdr:cNvPr id="2" name="Chart 2"/>
        <xdr:cNvGraphicFramePr/>
      </xdr:nvGraphicFramePr>
      <xdr:xfrm>
        <a:off x="4514850" y="5343525"/>
        <a:ext cx="4314825" cy="27146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28</xdr:row>
      <xdr:rowOff>57150</xdr:rowOff>
    </xdr:from>
    <xdr:to>
      <xdr:col>1</xdr:col>
      <xdr:colOff>3676650</xdr:colOff>
      <xdr:row>45</xdr:row>
      <xdr:rowOff>28575</xdr:rowOff>
    </xdr:to>
    <xdr:graphicFrame>
      <xdr:nvGraphicFramePr>
        <xdr:cNvPr id="3" name="Chart 3"/>
        <xdr:cNvGraphicFramePr/>
      </xdr:nvGraphicFramePr>
      <xdr:xfrm>
        <a:off x="95250" y="8134350"/>
        <a:ext cx="4314825" cy="2724150"/>
      </xdr:xfrm>
      <a:graphic>
        <a:graphicData uri="http://schemas.openxmlformats.org/drawingml/2006/chart">
          <c:chart xmlns:c="http://schemas.openxmlformats.org/drawingml/2006/chart" r:id="rId3"/>
        </a:graphicData>
      </a:graphic>
    </xdr:graphicFrame>
    <xdr:clientData/>
  </xdr:twoCellAnchor>
  <xdr:twoCellAnchor>
    <xdr:from>
      <xdr:col>1</xdr:col>
      <xdr:colOff>3752850</xdr:colOff>
      <xdr:row>28</xdr:row>
      <xdr:rowOff>57150</xdr:rowOff>
    </xdr:from>
    <xdr:to>
      <xdr:col>3</xdr:col>
      <xdr:colOff>257175</xdr:colOff>
      <xdr:row>45</xdr:row>
      <xdr:rowOff>19050</xdr:rowOff>
    </xdr:to>
    <xdr:graphicFrame>
      <xdr:nvGraphicFramePr>
        <xdr:cNvPr id="4" name="Chart 4"/>
        <xdr:cNvGraphicFramePr/>
      </xdr:nvGraphicFramePr>
      <xdr:xfrm>
        <a:off x="4486275" y="8134350"/>
        <a:ext cx="4324350" cy="27146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0"/>
  <sheetViews>
    <sheetView tabSelected="1" workbookViewId="0" topLeftCell="A1">
      <selection activeCell="B50" sqref="B50"/>
    </sheetView>
  </sheetViews>
  <sheetFormatPr defaultColWidth="11.00390625" defaultRowHeight="12.75"/>
  <cols>
    <col min="1" max="1" width="11.00390625" style="1" customWidth="1"/>
    <col min="2" max="2" width="106.28125" style="1" customWidth="1"/>
    <col min="3" max="16384" width="11.00390625" style="1" customWidth="1"/>
  </cols>
  <sheetData>
    <row r="1" ht="18">
      <c r="A1" s="94" t="s">
        <v>118</v>
      </c>
    </row>
    <row r="2" ht="90">
      <c r="B2" s="92" t="s">
        <v>112</v>
      </c>
    </row>
    <row r="3" ht="75">
      <c r="B3" s="92" t="s">
        <v>120</v>
      </c>
    </row>
    <row r="4" ht="45">
      <c r="B4" s="92" t="s">
        <v>113</v>
      </c>
    </row>
    <row r="5" ht="45">
      <c r="B5" s="92" t="s">
        <v>114</v>
      </c>
    </row>
    <row r="6" ht="30">
      <c r="B6" s="92" t="s">
        <v>119</v>
      </c>
    </row>
    <row r="7" ht="30">
      <c r="B7" s="92" t="s">
        <v>115</v>
      </c>
    </row>
    <row r="9" ht="15.75">
      <c r="B9" s="93" t="s">
        <v>116</v>
      </c>
    </row>
    <row r="10" ht="45">
      <c r="B10" s="92" t="s">
        <v>117</v>
      </c>
    </row>
  </sheetData>
  <printOptions/>
  <pageMargins left="0.7479166666666667" right="0.7479166666666667" top="0.9840277777777778" bottom="0.9840277777777778" header="0.5118055555555556" footer="0.5118055555555556"/>
  <pageSetup fitToHeight="0"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2:J47"/>
  <sheetViews>
    <sheetView workbookViewId="0" topLeftCell="A1">
      <selection activeCell="B7" sqref="B7"/>
    </sheetView>
  </sheetViews>
  <sheetFormatPr defaultColWidth="11.421875" defaultRowHeight="12.75"/>
  <cols>
    <col min="1" max="1" width="3.421875" style="1" customWidth="1"/>
    <col min="2" max="2" width="20.7109375" style="1" customWidth="1"/>
    <col min="3" max="4" width="11.7109375" style="1" customWidth="1"/>
    <col min="5" max="5" width="13.7109375" style="1" customWidth="1"/>
    <col min="6" max="7" width="11.7109375" style="1" customWidth="1"/>
    <col min="8" max="8" width="15.7109375" style="1" customWidth="1"/>
    <col min="9" max="9" width="11.7109375" style="1" customWidth="1"/>
    <col min="10" max="16384" width="11.00390625" style="1" customWidth="1"/>
  </cols>
  <sheetData>
    <row r="2" spans="2:7" ht="12.75">
      <c r="B2" s="1" t="s">
        <v>0</v>
      </c>
      <c r="C2" s="104"/>
      <c r="D2" s="104"/>
      <c r="F2" s="1" t="s">
        <v>1</v>
      </c>
      <c r="G2" s="2"/>
    </row>
    <row r="3" ht="12.75"/>
    <row r="4" spans="1:8" ht="12.75">
      <c r="A4" s="105" t="s">
        <v>2</v>
      </c>
      <c r="B4" s="106" t="s">
        <v>3</v>
      </c>
      <c r="C4" s="107" t="s">
        <v>4</v>
      </c>
      <c r="D4" s="107"/>
      <c r="E4" s="107"/>
      <c r="F4" s="107"/>
      <c r="G4" s="108" t="s">
        <v>5</v>
      </c>
      <c r="H4" s="3" t="s">
        <v>6</v>
      </c>
    </row>
    <row r="5" spans="1:8" ht="12.75">
      <c r="A5" s="105"/>
      <c r="B5" s="106"/>
      <c r="C5" s="4" t="s">
        <v>7</v>
      </c>
      <c r="D5" s="4" t="s">
        <v>8</v>
      </c>
      <c r="E5" s="4" t="s">
        <v>9</v>
      </c>
      <c r="F5" s="4" t="s">
        <v>10</v>
      </c>
      <c r="G5" s="5"/>
      <c r="H5" s="6"/>
    </row>
    <row r="6" spans="1:8" ht="12.75">
      <c r="A6" s="105"/>
      <c r="B6" s="106"/>
      <c r="C6" s="7">
        <v>25</v>
      </c>
      <c r="D6" s="7">
        <v>25</v>
      </c>
      <c r="E6" s="7">
        <v>25</v>
      </c>
      <c r="F6" s="7">
        <v>25</v>
      </c>
      <c r="G6" s="8">
        <v>75</v>
      </c>
      <c r="H6" s="6"/>
    </row>
    <row r="7" spans="1:9" ht="12.75">
      <c r="A7" s="9">
        <v>1</v>
      </c>
      <c r="B7" s="10"/>
      <c r="C7" s="9">
        <f>IF(Aehnlichkeit!J7="","",Aehnlichkeit!J7)</f>
      </c>
      <c r="D7" s="11">
        <f>IF(Pythagoras!H7="","",Pythagoras!H7)</f>
      </c>
      <c r="E7" s="11">
        <f>IF(Gleichungssysteme!H7="","",Gleichungssysteme!H7)</f>
      </c>
      <c r="F7" s="11">
        <f>IF(Kreis!K7="","",Kreis!K7)</f>
      </c>
      <c r="G7" s="12">
        <f aca="true" t="shared" si="0" ref="G7:G36">IF(B7="","",SUM(C7:F7))</f>
      </c>
      <c r="H7" s="13">
        <f>IF(G7="","",IF(G7&lt;ROUND($H$44,1),6,IF(G7&lt;ROUND($H$43,1),5,IF(G7&lt;ROUND($H$42,1),4,IF(G7&lt;ROUND($H$41,1),3,IF(G7&lt;ROUND($H$40,1),2,1))))))</f>
      </c>
      <c r="I7" s="1">
        <f aca="true" t="shared" si="1" ref="I7:I36">IF(COUNT(C7:F7)&gt;3,"Fehler! Es dürfen nur 3 Aufgaben bearbeitet werden","")</f>
      </c>
    </row>
    <row r="8" spans="1:9" ht="12.75">
      <c r="A8" s="14">
        <f aca="true" t="shared" si="2" ref="A8:A36">A7+1</f>
        <v>2</v>
      </c>
      <c r="B8" s="15"/>
      <c r="C8" s="14">
        <f>IF(Aehnlichkeit!J8="","",Aehnlichkeit!J8)</f>
      </c>
      <c r="D8" s="16">
        <f>IF(Pythagoras!H8="","",Pythagoras!H8)</f>
      </c>
      <c r="E8" s="16">
        <f>IF(Gleichungssysteme!H8="","",Gleichungssysteme!H8)</f>
      </c>
      <c r="F8" s="16">
        <f>IF(Kreis!K8="","",Kreis!K8)</f>
      </c>
      <c r="G8" s="17">
        <f t="shared" si="0"/>
      </c>
      <c r="H8" s="18">
        <f>IF(G8="","",IF(G8&lt;ROUND($H$44,1),6,IF(G8&lt;ROUND($H$43,1),5,IF(G8&lt;ROUND($H$42,1),4,IF(G8&lt;ROUND($H$41,1),3,IF(G8&lt;ROUND($H$40,1),2,1))))))</f>
      </c>
      <c r="I8" s="1">
        <f t="shared" si="1"/>
      </c>
    </row>
    <row r="9" spans="1:9" ht="12.75">
      <c r="A9" s="14">
        <f t="shared" si="2"/>
        <v>3</v>
      </c>
      <c r="B9" s="15"/>
      <c r="C9" s="14">
        <f>IF(Aehnlichkeit!J9="","",Aehnlichkeit!J9)</f>
      </c>
      <c r="D9" s="16">
        <f>IF(Pythagoras!H9="","",Pythagoras!H9)</f>
      </c>
      <c r="E9" s="16">
        <f>IF(Gleichungssysteme!H9="","",Gleichungssysteme!H9)</f>
      </c>
      <c r="F9" s="16">
        <f>IF(Kreis!K9="","",Kreis!K9)</f>
      </c>
      <c r="G9" s="17">
        <f t="shared" si="0"/>
      </c>
      <c r="H9" s="18">
        <f>IF(G9="","",IF(G9&lt;ROUND($H$44,1),6,IF(G9&lt;ROUND($H$43,1),5,IF(G9&lt;ROUND($H$42,1),4,IF(G9&lt;ROUND($H$41,1),3,IF(G9&lt;ROUND($H$40,1),2,1))))))</f>
      </c>
      <c r="I9" s="1">
        <f t="shared" si="1"/>
      </c>
    </row>
    <row r="10" spans="1:9" ht="12.75">
      <c r="A10" s="14">
        <f t="shared" si="2"/>
        <v>4</v>
      </c>
      <c r="B10" s="15"/>
      <c r="C10" s="14">
        <f>IF(Aehnlichkeit!J10="","",Aehnlichkeit!J10)</f>
      </c>
      <c r="D10" s="16">
        <f>IF(Pythagoras!H10="","",Pythagoras!H10)</f>
      </c>
      <c r="E10" s="16">
        <f>IF(Gleichungssysteme!H10="","",Gleichungssysteme!H10)</f>
      </c>
      <c r="F10" s="16">
        <f>IF(Kreis!K10="","",Kreis!K10)</f>
      </c>
      <c r="G10" s="17">
        <f t="shared" si="0"/>
      </c>
      <c r="H10" s="18">
        <f>IF(G10="","",IF(G10&lt;ROUND($H$44,1),6,IF(G10&lt;ROUND($H$43,1),5,IF(G10&lt;ROUND($H$42,1),4,IF(G10&lt;ROUND($H$41,1),3,IF(G10&lt;ROUND($H$40,1),2,1))))))</f>
      </c>
      <c r="I10" s="1">
        <f t="shared" si="1"/>
      </c>
    </row>
    <row r="11" spans="1:9" ht="12.75">
      <c r="A11" s="19">
        <f t="shared" si="2"/>
        <v>5</v>
      </c>
      <c r="B11" s="20"/>
      <c r="C11" s="19">
        <f>IF(Aehnlichkeit!J11="","",Aehnlichkeit!J11)</f>
      </c>
      <c r="D11" s="21">
        <f>IF(Pythagoras!H11="","",Pythagoras!H11)</f>
      </c>
      <c r="E11" s="21">
        <f>IF(Gleichungssysteme!H11="","",Gleichungssysteme!H11)</f>
      </c>
      <c r="F11" s="21">
        <f>IF(Kreis!K11="","",Kreis!K11)</f>
      </c>
      <c r="G11" s="22">
        <f t="shared" si="0"/>
      </c>
      <c r="H11" s="23">
        <f aca="true" t="shared" si="3" ref="H11:H36">IF(G11="","",IF(G11&lt;ROUND(H$44,1),6,IF(G11&lt;ROUND(H$43,1),5,IF(G11&lt;ROUND(H$42,1),4,IF(G11&lt;ROUND(H$41,1),3,IF(G11&lt;ROUND(H$40,1),2,1))))))</f>
      </c>
      <c r="I11" s="1">
        <f t="shared" si="1"/>
      </c>
    </row>
    <row r="12" spans="1:9" ht="12.75">
      <c r="A12" s="9">
        <f t="shared" si="2"/>
        <v>6</v>
      </c>
      <c r="B12" s="10"/>
      <c r="C12" s="9">
        <f>IF(Aehnlichkeit!J12="","",Aehnlichkeit!J12)</f>
      </c>
      <c r="D12" s="11">
        <f>IF(Pythagoras!H12="","",Pythagoras!H12)</f>
      </c>
      <c r="E12" s="11">
        <f>IF(Gleichungssysteme!H12="","",Gleichungssysteme!H12)</f>
      </c>
      <c r="F12" s="11">
        <f>IF(Kreis!K12="","",Kreis!K12)</f>
      </c>
      <c r="G12" s="12">
        <f t="shared" si="0"/>
      </c>
      <c r="H12" s="13">
        <f t="shared" si="3"/>
      </c>
      <c r="I12" s="1">
        <f t="shared" si="1"/>
      </c>
    </row>
    <row r="13" spans="1:9" ht="12.75">
      <c r="A13" s="14">
        <f t="shared" si="2"/>
        <v>7</v>
      </c>
      <c r="B13" s="15"/>
      <c r="C13" s="14">
        <f>IF(Aehnlichkeit!J13="","",Aehnlichkeit!J13)</f>
      </c>
      <c r="D13" s="16">
        <f>IF(Pythagoras!H13="","",Pythagoras!H13)</f>
      </c>
      <c r="E13" s="16">
        <f>IF(Gleichungssysteme!H13="","",Gleichungssysteme!H13)</f>
      </c>
      <c r="F13" s="16">
        <f>IF(Kreis!K13="","",Kreis!K13)</f>
      </c>
      <c r="G13" s="17">
        <f t="shared" si="0"/>
      </c>
      <c r="H13" s="18">
        <f t="shared" si="3"/>
      </c>
      <c r="I13" s="1">
        <f t="shared" si="1"/>
      </c>
    </row>
    <row r="14" spans="1:9" ht="12.75">
      <c r="A14" s="14">
        <f t="shared" si="2"/>
        <v>8</v>
      </c>
      <c r="B14" s="15"/>
      <c r="C14" s="14">
        <f>IF(Aehnlichkeit!J14="","",Aehnlichkeit!J14)</f>
      </c>
      <c r="D14" s="16">
        <f>IF(Pythagoras!H14="","",Pythagoras!H14)</f>
      </c>
      <c r="E14" s="16">
        <f>IF(Gleichungssysteme!H14="","",Gleichungssysteme!H14)</f>
      </c>
      <c r="F14" s="16">
        <f>IF(Kreis!K14="","",Kreis!K14)</f>
      </c>
      <c r="G14" s="17">
        <f t="shared" si="0"/>
      </c>
      <c r="H14" s="18">
        <f t="shared" si="3"/>
      </c>
      <c r="I14" s="1">
        <f t="shared" si="1"/>
      </c>
    </row>
    <row r="15" spans="1:9" ht="12.75">
      <c r="A15" s="14">
        <f t="shared" si="2"/>
        <v>9</v>
      </c>
      <c r="B15" s="15"/>
      <c r="C15" s="14">
        <f>IF(Aehnlichkeit!J15="","",Aehnlichkeit!J15)</f>
      </c>
      <c r="D15" s="16">
        <f>IF(Pythagoras!H15="","",Pythagoras!H15)</f>
      </c>
      <c r="E15" s="16">
        <f>IF(Gleichungssysteme!H15="","",Gleichungssysteme!H15)</f>
      </c>
      <c r="F15" s="16">
        <f>IF(Kreis!K15="","",Kreis!K15)</f>
      </c>
      <c r="G15" s="17">
        <f t="shared" si="0"/>
      </c>
      <c r="H15" s="18">
        <f t="shared" si="3"/>
      </c>
      <c r="I15" s="1">
        <f t="shared" si="1"/>
      </c>
    </row>
    <row r="16" spans="1:9" ht="12.75">
      <c r="A16" s="19">
        <f t="shared" si="2"/>
        <v>10</v>
      </c>
      <c r="B16" s="20"/>
      <c r="C16" s="19">
        <f>IF(Aehnlichkeit!J16="","",Aehnlichkeit!J16)</f>
      </c>
      <c r="D16" s="21">
        <f>IF(Pythagoras!H16="","",Pythagoras!H16)</f>
      </c>
      <c r="E16" s="21">
        <f>IF(Gleichungssysteme!H16="","",Gleichungssysteme!H16)</f>
      </c>
      <c r="F16" s="21">
        <f>IF(Kreis!K16="","",Kreis!K16)</f>
      </c>
      <c r="G16" s="22">
        <f t="shared" si="0"/>
      </c>
      <c r="H16" s="23">
        <f t="shared" si="3"/>
      </c>
      <c r="I16" s="1">
        <f t="shared" si="1"/>
      </c>
    </row>
    <row r="17" spans="1:9" ht="12.75">
      <c r="A17" s="9">
        <f t="shared" si="2"/>
        <v>11</v>
      </c>
      <c r="B17" s="10"/>
      <c r="C17" s="9">
        <f>IF(Aehnlichkeit!J17="","",Aehnlichkeit!J17)</f>
      </c>
      <c r="D17" s="11">
        <f>IF(Pythagoras!H17="","",Pythagoras!H17)</f>
      </c>
      <c r="E17" s="11">
        <f>IF(Gleichungssysteme!H17="","",Gleichungssysteme!H17)</f>
      </c>
      <c r="F17" s="11">
        <f>IF(Kreis!K17="","",Kreis!K17)</f>
      </c>
      <c r="G17" s="17">
        <f t="shared" si="0"/>
      </c>
      <c r="H17" s="13">
        <f t="shared" si="3"/>
      </c>
      <c r="I17" s="1">
        <f t="shared" si="1"/>
      </c>
    </row>
    <row r="18" spans="1:9" ht="12.75">
      <c r="A18" s="14">
        <f t="shared" si="2"/>
        <v>12</v>
      </c>
      <c r="B18" s="15"/>
      <c r="C18" s="14">
        <f>IF(Aehnlichkeit!J18="","",Aehnlichkeit!J18)</f>
      </c>
      <c r="D18" s="16">
        <f>IF(Pythagoras!H18="","",Pythagoras!H18)</f>
      </c>
      <c r="E18" s="16">
        <f>IF(Gleichungssysteme!H18="","",Gleichungssysteme!H18)</f>
      </c>
      <c r="F18" s="16">
        <f>IF(Kreis!K18="","",Kreis!K18)</f>
      </c>
      <c r="G18" s="17">
        <f t="shared" si="0"/>
      </c>
      <c r="H18" s="18">
        <f t="shared" si="3"/>
      </c>
      <c r="I18" s="1">
        <f t="shared" si="1"/>
      </c>
    </row>
    <row r="19" spans="1:9" ht="12.75">
      <c r="A19" s="14">
        <f t="shared" si="2"/>
        <v>13</v>
      </c>
      <c r="B19" s="15"/>
      <c r="C19" s="14">
        <f>IF(Aehnlichkeit!J19="","",Aehnlichkeit!J19)</f>
      </c>
      <c r="D19" s="16">
        <f>IF(Pythagoras!H19="","",Pythagoras!H19)</f>
      </c>
      <c r="E19" s="16">
        <f>IF(Gleichungssysteme!H19="","",Gleichungssysteme!H19)</f>
      </c>
      <c r="F19" s="16">
        <f>IF(Kreis!K19="","",Kreis!K19)</f>
      </c>
      <c r="G19" s="17">
        <f t="shared" si="0"/>
      </c>
      <c r="H19" s="18">
        <f t="shared" si="3"/>
      </c>
      <c r="I19" s="1">
        <f t="shared" si="1"/>
      </c>
    </row>
    <row r="20" spans="1:9" ht="12.75">
      <c r="A20" s="14">
        <f t="shared" si="2"/>
        <v>14</v>
      </c>
      <c r="B20" s="15"/>
      <c r="C20" s="14">
        <f>IF(Aehnlichkeit!J20="","",Aehnlichkeit!J20)</f>
      </c>
      <c r="D20" s="16">
        <f>IF(Pythagoras!H20="","",Pythagoras!H20)</f>
      </c>
      <c r="E20" s="16">
        <f>IF(Gleichungssysteme!H20="","",Gleichungssysteme!H20)</f>
      </c>
      <c r="F20" s="16">
        <f>IF(Kreis!K20="","",Kreis!K20)</f>
      </c>
      <c r="G20" s="17">
        <f t="shared" si="0"/>
      </c>
      <c r="H20" s="18">
        <f t="shared" si="3"/>
      </c>
      <c r="I20" s="1">
        <f t="shared" si="1"/>
      </c>
    </row>
    <row r="21" spans="1:9" ht="12.75">
      <c r="A21" s="19">
        <f t="shared" si="2"/>
        <v>15</v>
      </c>
      <c r="B21" s="20"/>
      <c r="C21" s="19">
        <f>IF(Aehnlichkeit!J21="","",Aehnlichkeit!J21)</f>
      </c>
      <c r="D21" s="21">
        <f>IF(Pythagoras!H21="","",Pythagoras!H21)</f>
      </c>
      <c r="E21" s="21">
        <f>IF(Gleichungssysteme!H21="","",Gleichungssysteme!H21)</f>
      </c>
      <c r="F21" s="21">
        <f>IF(Kreis!K21="","",Kreis!K21)</f>
      </c>
      <c r="G21" s="17">
        <f t="shared" si="0"/>
      </c>
      <c r="H21" s="23">
        <f t="shared" si="3"/>
      </c>
      <c r="I21" s="1">
        <f t="shared" si="1"/>
      </c>
    </row>
    <row r="22" spans="1:9" ht="12.75">
      <c r="A22" s="9">
        <f t="shared" si="2"/>
        <v>16</v>
      </c>
      <c r="B22" s="10"/>
      <c r="C22" s="24">
        <f>IF(Aehnlichkeit!J22="","",Aehnlichkeit!J22)</f>
      </c>
      <c r="D22" s="25">
        <f>IF(Pythagoras!H22="","",Pythagoras!H22)</f>
      </c>
      <c r="E22" s="25">
        <f>IF(Gleichungssysteme!H22="","",Gleichungssysteme!H22)</f>
      </c>
      <c r="F22" s="25">
        <f>IF(Kreis!K22="","",Kreis!K22)</f>
      </c>
      <c r="G22" s="12">
        <f t="shared" si="0"/>
      </c>
      <c r="H22" s="13">
        <f t="shared" si="3"/>
      </c>
      <c r="I22" s="1">
        <f t="shared" si="1"/>
      </c>
    </row>
    <row r="23" spans="1:9" ht="12.75">
      <c r="A23" s="14">
        <f t="shared" si="2"/>
        <v>17</v>
      </c>
      <c r="B23" s="15"/>
      <c r="C23" s="26">
        <f>IF(Aehnlichkeit!J23="","",Aehnlichkeit!J23)</f>
      </c>
      <c r="D23" s="27">
        <f>IF(Pythagoras!H23="","",Pythagoras!H23)</f>
      </c>
      <c r="E23" s="27">
        <f>IF(Gleichungssysteme!H23="","",Gleichungssysteme!H23)</f>
      </c>
      <c r="F23" s="27">
        <f>IF(Kreis!K23="","",Kreis!K23)</f>
      </c>
      <c r="G23" s="17">
        <f t="shared" si="0"/>
      </c>
      <c r="H23" s="18">
        <f t="shared" si="3"/>
      </c>
      <c r="I23" s="1">
        <f t="shared" si="1"/>
      </c>
    </row>
    <row r="24" spans="1:9" ht="12.75">
      <c r="A24" s="14">
        <f t="shared" si="2"/>
        <v>18</v>
      </c>
      <c r="B24" s="15"/>
      <c r="C24" s="26">
        <f>IF(Aehnlichkeit!J24="","",Aehnlichkeit!J24)</f>
      </c>
      <c r="D24" s="27">
        <f>IF(Pythagoras!H24="","",Pythagoras!H24)</f>
      </c>
      <c r="E24" s="27">
        <f>IF(Gleichungssysteme!H24="","",Gleichungssysteme!H24)</f>
      </c>
      <c r="F24" s="27">
        <f>IF(Kreis!K24="","",Kreis!K24)</f>
      </c>
      <c r="G24" s="17">
        <f t="shared" si="0"/>
      </c>
      <c r="H24" s="18">
        <f t="shared" si="3"/>
      </c>
      <c r="I24" s="1">
        <f t="shared" si="1"/>
      </c>
    </row>
    <row r="25" spans="1:9" ht="12.75">
      <c r="A25" s="14">
        <f t="shared" si="2"/>
        <v>19</v>
      </c>
      <c r="B25" s="15"/>
      <c r="C25" s="26">
        <f>IF(Aehnlichkeit!J25="","",Aehnlichkeit!J25)</f>
      </c>
      <c r="D25" s="27">
        <f>IF(Pythagoras!H25="","",Pythagoras!H25)</f>
      </c>
      <c r="E25" s="27">
        <f>IF(Gleichungssysteme!H25="","",Gleichungssysteme!H25)</f>
      </c>
      <c r="F25" s="27">
        <f>IF(Kreis!K25="","",Kreis!K25)</f>
      </c>
      <c r="G25" s="17">
        <f t="shared" si="0"/>
      </c>
      <c r="H25" s="18">
        <f t="shared" si="3"/>
      </c>
      <c r="I25" s="1">
        <f t="shared" si="1"/>
      </c>
    </row>
    <row r="26" spans="1:9" ht="12.75">
      <c r="A26" s="19">
        <f t="shared" si="2"/>
        <v>20</v>
      </c>
      <c r="B26" s="20"/>
      <c r="C26" s="28">
        <f>IF(Aehnlichkeit!J26="","",Aehnlichkeit!J26)</f>
      </c>
      <c r="D26" s="29">
        <f>IF(Pythagoras!H26="","",Pythagoras!H26)</f>
      </c>
      <c r="E26" s="29">
        <f>IF(Gleichungssysteme!H26="","",Gleichungssysteme!H26)</f>
      </c>
      <c r="F26" s="29">
        <f>IF(Kreis!K26="","",Kreis!K26)</f>
      </c>
      <c r="G26" s="22">
        <f t="shared" si="0"/>
      </c>
      <c r="H26" s="23">
        <f t="shared" si="3"/>
      </c>
      <c r="I26" s="1">
        <f t="shared" si="1"/>
      </c>
    </row>
    <row r="27" spans="1:9" ht="12.75">
      <c r="A27" s="9">
        <f t="shared" si="2"/>
        <v>21</v>
      </c>
      <c r="B27" s="10"/>
      <c r="C27" s="9">
        <f>IF(Aehnlichkeit!J27="","",Aehnlichkeit!J27)</f>
      </c>
      <c r="D27" s="11">
        <f>IF(Pythagoras!H27="","",Pythagoras!H27)</f>
      </c>
      <c r="E27" s="11">
        <f>IF(Gleichungssysteme!H27="","",Gleichungssysteme!H27)</f>
      </c>
      <c r="F27" s="11">
        <f>IF(Kreis!K27="","",Kreis!K27)</f>
      </c>
      <c r="G27" s="17">
        <f t="shared" si="0"/>
      </c>
      <c r="H27" s="13">
        <f t="shared" si="3"/>
      </c>
      <c r="I27" s="1">
        <f t="shared" si="1"/>
      </c>
    </row>
    <row r="28" spans="1:9" ht="12.75">
      <c r="A28" s="14">
        <f t="shared" si="2"/>
        <v>22</v>
      </c>
      <c r="B28" s="15"/>
      <c r="C28" s="14">
        <f>IF(Aehnlichkeit!J28="","",Aehnlichkeit!J28)</f>
      </c>
      <c r="D28" s="16">
        <f>IF(Pythagoras!H28="","",Pythagoras!H28)</f>
      </c>
      <c r="E28" s="16">
        <f>IF(Gleichungssysteme!H28="","",Gleichungssysteme!H28)</f>
      </c>
      <c r="F28" s="16">
        <f>IF(Kreis!K28="","",Kreis!K28)</f>
      </c>
      <c r="G28" s="17">
        <f t="shared" si="0"/>
      </c>
      <c r="H28" s="18">
        <f t="shared" si="3"/>
      </c>
      <c r="I28" s="1">
        <f t="shared" si="1"/>
      </c>
    </row>
    <row r="29" spans="1:9" ht="12.75">
      <c r="A29" s="14">
        <f t="shared" si="2"/>
        <v>23</v>
      </c>
      <c r="B29" s="15"/>
      <c r="C29" s="14">
        <f>IF(Aehnlichkeit!J29="","",Aehnlichkeit!J29)</f>
      </c>
      <c r="D29" s="16">
        <f>IF(Pythagoras!H29="","",Pythagoras!H29)</f>
      </c>
      <c r="E29" s="16">
        <f>IF(Gleichungssysteme!H29="","",Gleichungssysteme!H29)</f>
      </c>
      <c r="F29" s="16">
        <f>IF(Kreis!K29="","",Kreis!K29)</f>
      </c>
      <c r="G29" s="17">
        <f t="shared" si="0"/>
      </c>
      <c r="H29" s="18">
        <f t="shared" si="3"/>
      </c>
      <c r="I29" s="1">
        <f t="shared" si="1"/>
      </c>
    </row>
    <row r="30" spans="1:9" ht="12.75">
      <c r="A30" s="14">
        <f t="shared" si="2"/>
        <v>24</v>
      </c>
      <c r="B30" s="15"/>
      <c r="C30" s="14">
        <f>IF(Aehnlichkeit!J30="","",Aehnlichkeit!J30)</f>
      </c>
      <c r="D30" s="16">
        <f>IF(Pythagoras!H30="","",Pythagoras!H30)</f>
      </c>
      <c r="E30" s="16">
        <f>IF(Gleichungssysteme!H30="","",Gleichungssysteme!H30)</f>
      </c>
      <c r="F30" s="16">
        <f>IF(Kreis!K30="","",Kreis!K30)</f>
      </c>
      <c r="G30" s="17">
        <f t="shared" si="0"/>
      </c>
      <c r="H30" s="18">
        <f t="shared" si="3"/>
      </c>
      <c r="I30" s="1">
        <f t="shared" si="1"/>
      </c>
    </row>
    <row r="31" spans="1:9" ht="12.75">
      <c r="A31" s="19">
        <f t="shared" si="2"/>
        <v>25</v>
      </c>
      <c r="B31" s="20"/>
      <c r="C31" s="19">
        <f>IF(Aehnlichkeit!J31="","",Aehnlichkeit!J31)</f>
      </c>
      <c r="D31" s="21">
        <f>IF(Pythagoras!H31="","",Pythagoras!H31)</f>
      </c>
      <c r="E31" s="21">
        <f>IF(Gleichungssysteme!H31="","",Gleichungssysteme!H31)</f>
      </c>
      <c r="F31" s="21">
        <f>IF(Kreis!K31="","",Kreis!K31)</f>
      </c>
      <c r="G31" s="17">
        <f t="shared" si="0"/>
      </c>
      <c r="H31" s="23">
        <f t="shared" si="3"/>
      </c>
      <c r="I31" s="1">
        <f t="shared" si="1"/>
      </c>
    </row>
    <row r="32" spans="1:9" ht="12.75">
      <c r="A32" s="30">
        <f t="shared" si="2"/>
        <v>26</v>
      </c>
      <c r="B32" s="31"/>
      <c r="C32" s="24">
        <f>IF(Aehnlichkeit!J32="","",Aehnlichkeit!J32)</f>
      </c>
      <c r="D32" s="25">
        <f>IF(Pythagoras!H32="","",Pythagoras!H32)</f>
      </c>
      <c r="E32" s="25">
        <f>IF(Gleichungssysteme!H32="","",Gleichungssysteme!H32)</f>
      </c>
      <c r="F32" s="25">
        <f>IF(Kreis!K32="","",Kreis!K32)</f>
      </c>
      <c r="G32" s="12">
        <f t="shared" si="0"/>
      </c>
      <c r="H32" s="32">
        <f t="shared" si="3"/>
      </c>
      <c r="I32" s="1">
        <f t="shared" si="1"/>
      </c>
    </row>
    <row r="33" spans="1:9" ht="12.75">
      <c r="A33" s="14">
        <f t="shared" si="2"/>
        <v>27</v>
      </c>
      <c r="B33" s="15"/>
      <c r="C33" s="26">
        <f>IF(Aehnlichkeit!J33="","",Aehnlichkeit!J33)</f>
      </c>
      <c r="D33" s="27">
        <f>IF(Pythagoras!H33="","",Pythagoras!H33)</f>
      </c>
      <c r="E33" s="27">
        <f>IF(Gleichungssysteme!H33="","",Gleichungssysteme!H33)</f>
      </c>
      <c r="F33" s="27">
        <f>IF(Kreis!K33="","",Kreis!K33)</f>
      </c>
      <c r="G33" s="17">
        <f t="shared" si="0"/>
      </c>
      <c r="H33" s="18">
        <f t="shared" si="3"/>
      </c>
      <c r="I33" s="1">
        <f t="shared" si="1"/>
      </c>
    </row>
    <row r="34" spans="1:9" ht="12.75">
      <c r="A34" s="14">
        <f t="shared" si="2"/>
        <v>28</v>
      </c>
      <c r="B34" s="15"/>
      <c r="C34" s="26">
        <f>IF(Aehnlichkeit!J34="","",Aehnlichkeit!J34)</f>
      </c>
      <c r="D34" s="27">
        <f>IF(Pythagoras!H34="","",Pythagoras!H34)</f>
      </c>
      <c r="E34" s="27">
        <f>IF(Gleichungssysteme!H34="","",Gleichungssysteme!H34)</f>
      </c>
      <c r="F34" s="27">
        <f>IF(Kreis!K34="","",Kreis!K34)</f>
      </c>
      <c r="G34" s="17">
        <f t="shared" si="0"/>
      </c>
      <c r="H34" s="18">
        <f t="shared" si="3"/>
      </c>
      <c r="I34" s="1">
        <f t="shared" si="1"/>
      </c>
    </row>
    <row r="35" spans="1:9" ht="12.75">
      <c r="A35" s="14">
        <f t="shared" si="2"/>
        <v>29</v>
      </c>
      <c r="B35" s="15"/>
      <c r="C35" s="26">
        <f>IF(Aehnlichkeit!J35="","",Aehnlichkeit!J35)</f>
      </c>
      <c r="D35" s="27">
        <f>IF(Pythagoras!H35="","",Pythagoras!H35)</f>
      </c>
      <c r="E35" s="27">
        <f>IF(Gleichungssysteme!H35="","",Gleichungssysteme!H35)</f>
      </c>
      <c r="F35" s="27">
        <f>IF(Kreis!K35="","",Kreis!K35)</f>
      </c>
      <c r="G35" s="17">
        <f t="shared" si="0"/>
      </c>
      <c r="H35" s="18">
        <f t="shared" si="3"/>
      </c>
      <c r="I35" s="1">
        <f t="shared" si="1"/>
      </c>
    </row>
    <row r="36" spans="1:9" ht="12.75">
      <c r="A36" s="19">
        <f t="shared" si="2"/>
        <v>30</v>
      </c>
      <c r="B36" s="20"/>
      <c r="C36" s="28">
        <f>IF(Aehnlichkeit!J36="","",Aehnlichkeit!J36)</f>
      </c>
      <c r="D36" s="29">
        <f>IF(Pythagoras!H36="","",Pythagoras!H36)</f>
      </c>
      <c r="E36" s="29">
        <f>IF(Gleichungssysteme!H36="","",Gleichungssysteme!H36)</f>
      </c>
      <c r="F36" s="29">
        <f>IF(Kreis!K36="","",Kreis!K36)</f>
      </c>
      <c r="G36" s="22">
        <f t="shared" si="0"/>
      </c>
      <c r="H36" s="23">
        <f t="shared" si="3"/>
      </c>
      <c r="I36" s="1">
        <f t="shared" si="1"/>
      </c>
    </row>
    <row r="38" ht="13.5" customHeight="1"/>
    <row r="39" spans="7:10" ht="12.75" customHeight="1">
      <c r="G39" s="33" t="s">
        <v>11</v>
      </c>
      <c r="H39" s="100" t="s">
        <v>12</v>
      </c>
      <c r="I39" s="100"/>
      <c r="J39" s="34" t="s">
        <v>13</v>
      </c>
    </row>
    <row r="40" spans="6:10" ht="12.75">
      <c r="F40" s="35"/>
      <c r="G40" s="36">
        <v>1</v>
      </c>
      <c r="H40" s="101">
        <v>67</v>
      </c>
      <c r="I40" s="101"/>
      <c r="J40" s="37">
        <f>FREQUENCY(H$4:H$36,1)</f>
        <v>0</v>
      </c>
    </row>
    <row r="41" spans="5:10" ht="12.75">
      <c r="E41" s="102" t="s">
        <v>14</v>
      </c>
      <c r="F41" s="102"/>
      <c r="G41" s="38">
        <v>2</v>
      </c>
      <c r="H41" s="96">
        <v>58</v>
      </c>
      <c r="I41" s="96"/>
      <c r="J41" s="39">
        <f>FREQUENCY(H$4:H$36,2)-J40</f>
        <v>0</v>
      </c>
    </row>
    <row r="42" spans="5:10" ht="12.75">
      <c r="E42" s="102"/>
      <c r="F42" s="102"/>
      <c r="G42" s="36">
        <v>3</v>
      </c>
      <c r="H42" s="103">
        <v>48</v>
      </c>
      <c r="I42" s="103"/>
      <c r="J42" s="40">
        <f>FREQUENCY(H$4:H$36,3)-J40-J41</f>
        <v>0</v>
      </c>
    </row>
    <row r="43" spans="6:10" ht="12.75">
      <c r="F43" s="41"/>
      <c r="G43" s="42">
        <v>4</v>
      </c>
      <c r="H43" s="96">
        <v>38</v>
      </c>
      <c r="I43" s="96"/>
      <c r="J43" s="39">
        <f>FREQUENCY(H$4:H$36,4)-J40-J41-J42</f>
        <v>0</v>
      </c>
    </row>
    <row r="44" spans="6:10" ht="12.75">
      <c r="F44" s="41"/>
      <c r="G44" s="43">
        <v>5</v>
      </c>
      <c r="H44" s="97">
        <v>16</v>
      </c>
      <c r="I44" s="97"/>
      <c r="J44" s="40">
        <f>FREQUENCY(H$4:H$36,5)-J40-J41-J42-J43</f>
        <v>0</v>
      </c>
    </row>
    <row r="45" spans="6:10" ht="12.75">
      <c r="F45" s="41"/>
      <c r="G45" s="38">
        <v>6</v>
      </c>
      <c r="H45" s="98">
        <v>0</v>
      </c>
      <c r="I45" s="98"/>
      <c r="J45" s="39">
        <f>FREQUENCY(H$4:H$36,6)-J40-J41-J42-J43-J44</f>
        <v>0</v>
      </c>
    </row>
    <row r="46" spans="7:10" ht="12.75">
      <c r="G46" s="41" t="s">
        <v>15</v>
      </c>
      <c r="H46" s="99">
        <f>IF(H47="","",ROUND((J40*1+J41*2+J42*3+J43*4+J44*5+J45*6)/H47,2))</f>
      </c>
      <c r="I46" s="99"/>
      <c r="J46" s="99"/>
    </row>
    <row r="47" spans="7:10" ht="12.75">
      <c r="G47" s="41" t="s">
        <v>16</v>
      </c>
      <c r="H47" s="95">
        <f>IF(COUNT(H7:H36)=0,"",COUNT(H7:H36))</f>
      </c>
      <c r="I47" s="95"/>
      <c r="J47" s="95"/>
    </row>
  </sheetData>
  <mergeCells count="14">
    <mergeCell ref="C2:D2"/>
    <mergeCell ref="A4:A6"/>
    <mergeCell ref="B4:B6"/>
    <mergeCell ref="C4:G4"/>
    <mergeCell ref="H39:I39"/>
    <mergeCell ref="H40:I40"/>
    <mergeCell ref="E41:F42"/>
    <mergeCell ref="H41:I41"/>
    <mergeCell ref="H42:I42"/>
    <mergeCell ref="H47:J47"/>
    <mergeCell ref="H43:I43"/>
    <mergeCell ref="H44:I44"/>
    <mergeCell ref="H45:I45"/>
    <mergeCell ref="H46:J46"/>
  </mergeCells>
  <conditionalFormatting sqref="H7:H36">
    <cfRule type="cellIs" priority="1" dxfId="0" operator="equal" stopIfTrue="1">
      <formula>5</formula>
    </cfRule>
    <cfRule type="cellIs" priority="2" dxfId="1" operator="equal" stopIfTrue="1">
      <formula>$D$6</formula>
    </cfRule>
    <cfRule type="cellIs" priority="3" dxfId="0" operator="equal" stopIfTrue="1">
      <formula>6</formula>
    </cfRule>
  </conditionalFormatting>
  <conditionalFormatting sqref="I7:I36">
    <cfRule type="cellIs" priority="4" dxfId="2" operator="notEqual" stopIfTrue="1">
      <formula>""</formula>
    </cfRule>
  </conditionalFormatting>
  <printOptions/>
  <pageMargins left="0.7479166666666667" right="0.7479166666666667" top="0.9840277777777778" bottom="0.9840277777777778" header="0.5118055555555556" footer="0.5118055555555556"/>
  <pageSetup fitToHeight="0"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7" sqref="B7"/>
    </sheetView>
  </sheetViews>
  <sheetFormatPr defaultColWidth="11.421875" defaultRowHeight="12.75"/>
  <cols>
    <col min="1" max="1" width="3.421875" style="1" customWidth="1"/>
    <col min="2" max="2" width="20.7109375" style="1" customWidth="1"/>
    <col min="3" max="16384" width="11.00390625" style="1" customWidth="1"/>
  </cols>
  <sheetData>
    <row r="1" ht="12.75">
      <c r="C1" s="44"/>
    </row>
    <row r="2" ht="12.75">
      <c r="C2" s="4" t="s">
        <v>17</v>
      </c>
    </row>
    <row r="4" spans="1:10" ht="12.75" customHeight="1">
      <c r="A4" s="109" t="s">
        <v>18</v>
      </c>
      <c r="B4" s="110" t="s">
        <v>19</v>
      </c>
      <c r="C4" s="111" t="s">
        <v>20</v>
      </c>
      <c r="D4" s="111"/>
      <c r="E4" s="112" t="s">
        <v>21</v>
      </c>
      <c r="F4" s="112"/>
      <c r="G4" s="46" t="s">
        <v>22</v>
      </c>
      <c r="H4" s="46"/>
      <c r="I4" s="46" t="s">
        <v>23</v>
      </c>
      <c r="J4" s="45" t="s">
        <v>24</v>
      </c>
    </row>
    <row r="5" spans="1:10" ht="12.75" customHeight="1">
      <c r="A5" s="109"/>
      <c r="B5" s="110"/>
      <c r="C5" s="47" t="s">
        <v>25</v>
      </c>
      <c r="D5" s="47" t="s">
        <v>26</v>
      </c>
      <c r="E5" s="47" t="s">
        <v>27</v>
      </c>
      <c r="F5" s="47" t="s">
        <v>28</v>
      </c>
      <c r="G5" s="47" t="s">
        <v>29</v>
      </c>
      <c r="H5" s="47" t="s">
        <v>30</v>
      </c>
      <c r="I5" s="47" t="s">
        <v>31</v>
      </c>
      <c r="J5" s="48"/>
    </row>
    <row r="6" spans="1:10" ht="12.75" customHeight="1">
      <c r="A6" s="109"/>
      <c r="B6" s="49" t="s">
        <v>32</v>
      </c>
      <c r="C6" s="47">
        <v>2</v>
      </c>
      <c r="D6" s="47">
        <v>3</v>
      </c>
      <c r="E6" s="47">
        <v>4</v>
      </c>
      <c r="F6" s="47">
        <v>4</v>
      </c>
      <c r="G6" s="47">
        <v>4</v>
      </c>
      <c r="H6" s="47">
        <v>4</v>
      </c>
      <c r="I6" s="47">
        <v>4</v>
      </c>
      <c r="J6" s="48">
        <v>25</v>
      </c>
    </row>
    <row r="7" spans="1:10" ht="12.75">
      <c r="A7" s="9">
        <f>Klasse!A7</f>
        <v>1</v>
      </c>
      <c r="B7" s="12">
        <f>IF(Klasse!B7="","",Klasse!B7)</f>
      </c>
      <c r="C7" s="50"/>
      <c r="D7" s="51"/>
      <c r="E7" s="51"/>
      <c r="F7" s="51"/>
      <c r="G7" s="51"/>
      <c r="H7" s="51"/>
      <c r="I7" s="52"/>
      <c r="J7" s="27">
        <f aca="true" t="shared" si="0" ref="J7:J36">IF(C7="","",C7+D7+E7+F7+G7+H7+I7)</f>
      </c>
    </row>
    <row r="8" spans="1:10" ht="12.75">
      <c r="A8" s="14">
        <f>Klasse!A8</f>
        <v>2</v>
      </c>
      <c r="B8" s="17">
        <f>IF(Klasse!B8="","",Klasse!B8)</f>
      </c>
      <c r="C8" s="53"/>
      <c r="D8" s="54"/>
      <c r="E8" s="54"/>
      <c r="F8" s="54"/>
      <c r="G8" s="54"/>
      <c r="H8" s="54"/>
      <c r="I8" s="55"/>
      <c r="J8" s="27">
        <f t="shared" si="0"/>
      </c>
    </row>
    <row r="9" spans="1:10" ht="12.75">
      <c r="A9" s="14">
        <f>Klasse!A9</f>
        <v>3</v>
      </c>
      <c r="B9" s="17">
        <f>IF(Klasse!B9="","",Klasse!B9)</f>
      </c>
      <c r="C9" s="53"/>
      <c r="D9" s="54"/>
      <c r="E9" s="54"/>
      <c r="F9" s="54"/>
      <c r="G9" s="54"/>
      <c r="H9" s="54"/>
      <c r="I9" s="55"/>
      <c r="J9" s="27">
        <f t="shared" si="0"/>
      </c>
    </row>
    <row r="10" spans="1:10" ht="12.75">
      <c r="A10" s="14">
        <f>Klasse!A10</f>
        <v>4</v>
      </c>
      <c r="B10" s="17">
        <f>IF(Klasse!B10="","",Klasse!B10)</f>
      </c>
      <c r="C10" s="53"/>
      <c r="D10" s="54"/>
      <c r="E10" s="54"/>
      <c r="F10" s="54"/>
      <c r="G10" s="54"/>
      <c r="H10" s="54"/>
      <c r="I10" s="55"/>
      <c r="J10" s="27">
        <f t="shared" si="0"/>
      </c>
    </row>
    <row r="11" spans="1:10" ht="12.75">
      <c r="A11" s="19">
        <f>Klasse!A11</f>
        <v>5</v>
      </c>
      <c r="B11" s="22">
        <f>IF(Klasse!B11="","",Klasse!B11)</f>
      </c>
      <c r="C11" s="56"/>
      <c r="D11" s="57"/>
      <c r="E11" s="57"/>
      <c r="F11" s="57"/>
      <c r="G11" s="57"/>
      <c r="H11" s="57"/>
      <c r="I11" s="58"/>
      <c r="J11" s="27">
        <f t="shared" si="0"/>
      </c>
    </row>
    <row r="12" spans="1:10" ht="12.75">
      <c r="A12" s="9">
        <f>Klasse!A12</f>
        <v>6</v>
      </c>
      <c r="B12" s="59">
        <f>IF(Klasse!B12="","",Klasse!B12)</f>
      </c>
      <c r="C12" s="50"/>
      <c r="D12" s="51"/>
      <c r="E12" s="51"/>
      <c r="F12" s="51"/>
      <c r="G12" s="51"/>
      <c r="H12" s="51"/>
      <c r="I12" s="52"/>
      <c r="J12" s="27">
        <f t="shared" si="0"/>
      </c>
    </row>
    <row r="13" spans="1:10" ht="12.75">
      <c r="A13" s="14">
        <f>Klasse!A13</f>
        <v>7</v>
      </c>
      <c r="B13" s="60">
        <f>IF(Klasse!B13="","",Klasse!B13)</f>
      </c>
      <c r="C13" s="53"/>
      <c r="D13" s="54"/>
      <c r="E13" s="54"/>
      <c r="F13" s="54"/>
      <c r="G13" s="54"/>
      <c r="H13" s="54"/>
      <c r="I13" s="55"/>
      <c r="J13" s="27">
        <f t="shared" si="0"/>
      </c>
    </row>
    <row r="14" spans="1:10" ht="12.75">
      <c r="A14" s="14">
        <f>Klasse!A14</f>
        <v>8</v>
      </c>
      <c r="B14" s="60">
        <f>IF(Klasse!B14="","",Klasse!B14)</f>
      </c>
      <c r="C14" s="53"/>
      <c r="D14" s="54"/>
      <c r="E14" s="54"/>
      <c r="F14" s="54"/>
      <c r="G14" s="54"/>
      <c r="H14" s="54"/>
      <c r="I14" s="55"/>
      <c r="J14" s="27">
        <f t="shared" si="0"/>
      </c>
    </row>
    <row r="15" spans="1:10" ht="12.75">
      <c r="A15" s="14">
        <f>Klasse!A15</f>
        <v>9</v>
      </c>
      <c r="B15" s="60">
        <f>IF(Klasse!B15="","",Klasse!B15)</f>
      </c>
      <c r="C15" s="53"/>
      <c r="D15" s="54"/>
      <c r="E15" s="54"/>
      <c r="F15" s="54"/>
      <c r="G15" s="54"/>
      <c r="H15" s="54"/>
      <c r="I15" s="55"/>
      <c r="J15" s="27">
        <f t="shared" si="0"/>
      </c>
    </row>
    <row r="16" spans="1:10" ht="12.75">
      <c r="A16" s="19">
        <f>Klasse!A16</f>
        <v>10</v>
      </c>
      <c r="B16" s="61">
        <f>IF(Klasse!B16="","",Klasse!B16)</f>
      </c>
      <c r="C16" s="56"/>
      <c r="D16" s="57"/>
      <c r="E16" s="57"/>
      <c r="F16" s="57"/>
      <c r="G16" s="57"/>
      <c r="H16" s="57"/>
      <c r="I16" s="58"/>
      <c r="J16" s="27">
        <f t="shared" si="0"/>
      </c>
    </row>
    <row r="17" spans="1:10" ht="12.75">
      <c r="A17" s="9">
        <f>Klasse!A17</f>
        <v>11</v>
      </c>
      <c r="B17" s="59">
        <f>IF(Klasse!B17="","",Klasse!B17)</f>
      </c>
      <c r="C17" s="50"/>
      <c r="D17" s="51"/>
      <c r="E17" s="51"/>
      <c r="F17" s="51"/>
      <c r="G17" s="51"/>
      <c r="H17" s="51"/>
      <c r="I17" s="52"/>
      <c r="J17" s="27">
        <f t="shared" si="0"/>
      </c>
    </row>
    <row r="18" spans="1:10" ht="12.75">
      <c r="A18" s="14">
        <f>Klasse!A18</f>
        <v>12</v>
      </c>
      <c r="B18" s="60">
        <f>IF(Klasse!B18="","",Klasse!B18)</f>
      </c>
      <c r="C18" s="53"/>
      <c r="D18" s="54"/>
      <c r="E18" s="54"/>
      <c r="F18" s="54"/>
      <c r="G18" s="54"/>
      <c r="H18" s="54"/>
      <c r="I18" s="55"/>
      <c r="J18" s="27">
        <f t="shared" si="0"/>
      </c>
    </row>
    <row r="19" spans="1:10" ht="12.75">
      <c r="A19" s="14">
        <f>Klasse!A19</f>
        <v>13</v>
      </c>
      <c r="B19" s="60">
        <f>IF(Klasse!B19="","",Klasse!B19)</f>
      </c>
      <c r="C19" s="53"/>
      <c r="D19" s="54"/>
      <c r="E19" s="54"/>
      <c r="F19" s="54"/>
      <c r="G19" s="54"/>
      <c r="H19" s="54"/>
      <c r="I19" s="55"/>
      <c r="J19" s="27">
        <f t="shared" si="0"/>
      </c>
    </row>
    <row r="20" spans="1:10" ht="12.75">
      <c r="A20" s="14">
        <f>Klasse!A20</f>
        <v>14</v>
      </c>
      <c r="B20" s="60">
        <f>IF(Klasse!B20="","",Klasse!B20)</f>
      </c>
      <c r="C20" s="53"/>
      <c r="D20" s="54"/>
      <c r="E20" s="54"/>
      <c r="F20" s="54"/>
      <c r="G20" s="54"/>
      <c r="H20" s="54"/>
      <c r="I20" s="55"/>
      <c r="J20" s="27">
        <f t="shared" si="0"/>
      </c>
    </row>
    <row r="21" spans="1:10" ht="12.75">
      <c r="A21" s="19">
        <f>Klasse!A21</f>
        <v>15</v>
      </c>
      <c r="B21" s="61">
        <f>IF(Klasse!B21="","",Klasse!B21)</f>
      </c>
      <c r="C21" s="56"/>
      <c r="D21" s="57"/>
      <c r="E21" s="57"/>
      <c r="F21" s="57"/>
      <c r="G21" s="57"/>
      <c r="H21" s="57"/>
      <c r="I21" s="58"/>
      <c r="J21" s="27">
        <f t="shared" si="0"/>
      </c>
    </row>
    <row r="22" spans="1:10" ht="12.75">
      <c r="A22" s="9">
        <f>Klasse!A22</f>
        <v>16</v>
      </c>
      <c r="B22" s="59">
        <f>IF(Klasse!B22="","",Klasse!B22)</f>
      </c>
      <c r="C22" s="50"/>
      <c r="D22" s="51"/>
      <c r="E22" s="51"/>
      <c r="F22" s="51"/>
      <c r="G22" s="51"/>
      <c r="H22" s="51"/>
      <c r="I22" s="52"/>
      <c r="J22" s="27">
        <f t="shared" si="0"/>
      </c>
    </row>
    <row r="23" spans="1:10" ht="12.75">
      <c r="A23" s="14">
        <f>Klasse!A23</f>
        <v>17</v>
      </c>
      <c r="B23" s="60">
        <f>IF(Klasse!B23="","",Klasse!B23)</f>
      </c>
      <c r="C23" s="53"/>
      <c r="D23" s="54"/>
      <c r="E23" s="54"/>
      <c r="F23" s="54"/>
      <c r="G23" s="54"/>
      <c r="H23" s="54"/>
      <c r="I23" s="55"/>
      <c r="J23" s="27">
        <f t="shared" si="0"/>
      </c>
    </row>
    <row r="24" spans="1:10" ht="12.75">
      <c r="A24" s="14">
        <f>Klasse!A24</f>
        <v>18</v>
      </c>
      <c r="B24" s="60">
        <f>IF(Klasse!B24="","",Klasse!B24)</f>
      </c>
      <c r="C24" s="53"/>
      <c r="D24" s="54"/>
      <c r="E24" s="54"/>
      <c r="F24" s="54"/>
      <c r="G24" s="54"/>
      <c r="H24" s="54"/>
      <c r="I24" s="55"/>
      <c r="J24" s="27">
        <f t="shared" si="0"/>
      </c>
    </row>
    <row r="25" spans="1:10" ht="12.75">
      <c r="A25" s="14">
        <f>Klasse!A25</f>
        <v>19</v>
      </c>
      <c r="B25" s="60">
        <f>IF(Klasse!B25="","",Klasse!B25)</f>
      </c>
      <c r="C25" s="53"/>
      <c r="D25" s="54"/>
      <c r="E25" s="54"/>
      <c r="F25" s="54"/>
      <c r="G25" s="54"/>
      <c r="H25" s="54"/>
      <c r="I25" s="55"/>
      <c r="J25" s="27">
        <f t="shared" si="0"/>
      </c>
    </row>
    <row r="26" spans="1:10" ht="12.75">
      <c r="A26" s="19">
        <f>Klasse!A26</f>
        <v>20</v>
      </c>
      <c r="B26" s="61">
        <f>IF(Klasse!B26="","",Klasse!B26)</f>
      </c>
      <c r="C26" s="56"/>
      <c r="D26" s="57"/>
      <c r="E26" s="57"/>
      <c r="F26" s="57"/>
      <c r="G26" s="57"/>
      <c r="H26" s="57"/>
      <c r="I26" s="58"/>
      <c r="J26" s="27">
        <f t="shared" si="0"/>
      </c>
    </row>
    <row r="27" spans="1:10" ht="12.75">
      <c r="A27" s="9">
        <f>Klasse!A27</f>
        <v>21</v>
      </c>
      <c r="B27" s="59">
        <f>IF(Klasse!B27="","",Klasse!B27)</f>
      </c>
      <c r="C27" s="50"/>
      <c r="D27" s="51"/>
      <c r="E27" s="51"/>
      <c r="F27" s="51"/>
      <c r="G27" s="51"/>
      <c r="H27" s="51"/>
      <c r="I27" s="52"/>
      <c r="J27" s="27">
        <f t="shared" si="0"/>
      </c>
    </row>
    <row r="28" spans="1:10" ht="12.75">
      <c r="A28" s="14">
        <f>Klasse!A28</f>
        <v>22</v>
      </c>
      <c r="B28" s="60">
        <f>IF(Klasse!B28="","",Klasse!B28)</f>
      </c>
      <c r="C28" s="53"/>
      <c r="D28" s="54"/>
      <c r="E28" s="54"/>
      <c r="F28" s="54"/>
      <c r="G28" s="54"/>
      <c r="H28" s="54"/>
      <c r="I28" s="55"/>
      <c r="J28" s="27">
        <f t="shared" si="0"/>
      </c>
    </row>
    <row r="29" spans="1:10" ht="12.75">
      <c r="A29" s="14">
        <f>Klasse!A29</f>
        <v>23</v>
      </c>
      <c r="B29" s="60">
        <f>IF(Klasse!B29="","",Klasse!B29)</f>
      </c>
      <c r="C29" s="53"/>
      <c r="D29" s="54"/>
      <c r="E29" s="54"/>
      <c r="F29" s="54"/>
      <c r="G29" s="54"/>
      <c r="H29" s="54"/>
      <c r="I29" s="55"/>
      <c r="J29" s="27">
        <f t="shared" si="0"/>
      </c>
    </row>
    <row r="30" spans="1:10" ht="12.75">
      <c r="A30" s="14">
        <f>Klasse!A30</f>
        <v>24</v>
      </c>
      <c r="B30" s="60">
        <f>IF(Klasse!B30="","",Klasse!B30)</f>
      </c>
      <c r="C30" s="53"/>
      <c r="D30" s="54"/>
      <c r="E30" s="54"/>
      <c r="F30" s="54"/>
      <c r="G30" s="54"/>
      <c r="H30" s="54"/>
      <c r="I30" s="55"/>
      <c r="J30" s="27">
        <f t="shared" si="0"/>
      </c>
    </row>
    <row r="31" spans="1:10" ht="12.75">
      <c r="A31" s="19">
        <f>Klasse!A31</f>
        <v>25</v>
      </c>
      <c r="B31" s="61">
        <f>IF(Klasse!B31="","",Klasse!B31)</f>
      </c>
      <c r="C31" s="56"/>
      <c r="D31" s="57"/>
      <c r="E31" s="57"/>
      <c r="F31" s="57"/>
      <c r="G31" s="57"/>
      <c r="H31" s="57"/>
      <c r="I31" s="58"/>
      <c r="J31" s="27">
        <f t="shared" si="0"/>
      </c>
    </row>
    <row r="32" spans="1:10" ht="12.75">
      <c r="A32" s="9">
        <f>Klasse!A32</f>
        <v>26</v>
      </c>
      <c r="B32" s="59">
        <f>IF(Klasse!B32="","",Klasse!B32)</f>
      </c>
      <c r="C32" s="50"/>
      <c r="D32" s="51"/>
      <c r="E32" s="51"/>
      <c r="F32" s="51"/>
      <c r="G32" s="51"/>
      <c r="H32" s="51"/>
      <c r="I32" s="52"/>
      <c r="J32" s="27">
        <f t="shared" si="0"/>
      </c>
    </row>
    <row r="33" spans="1:10" ht="12.75">
      <c r="A33" s="14">
        <f>Klasse!A33</f>
        <v>27</v>
      </c>
      <c r="B33" s="60">
        <f>IF(Klasse!B33="","",Klasse!B33)</f>
      </c>
      <c r="C33" s="53"/>
      <c r="D33" s="54"/>
      <c r="E33" s="54"/>
      <c r="F33" s="54"/>
      <c r="G33" s="54"/>
      <c r="H33" s="54"/>
      <c r="I33" s="55"/>
      <c r="J33" s="27">
        <f t="shared" si="0"/>
      </c>
    </row>
    <row r="34" spans="1:10" ht="12.75">
      <c r="A34" s="14">
        <f>Klasse!A34</f>
        <v>28</v>
      </c>
      <c r="B34" s="60">
        <f>IF(Klasse!B34="","",Klasse!B34)</f>
      </c>
      <c r="C34" s="53"/>
      <c r="D34" s="54"/>
      <c r="E34" s="54"/>
      <c r="F34" s="54"/>
      <c r="G34" s="54"/>
      <c r="H34" s="54"/>
      <c r="I34" s="55"/>
      <c r="J34" s="27">
        <f t="shared" si="0"/>
      </c>
    </row>
    <row r="35" spans="1:10" ht="12.75">
      <c r="A35" s="14">
        <f>Klasse!A35</f>
        <v>29</v>
      </c>
      <c r="B35" s="60">
        <f>IF(Klasse!B35="","",Klasse!B35)</f>
      </c>
      <c r="C35" s="53"/>
      <c r="D35" s="54"/>
      <c r="E35" s="54"/>
      <c r="F35" s="54"/>
      <c r="G35" s="54"/>
      <c r="H35" s="54"/>
      <c r="I35" s="55"/>
      <c r="J35" s="27">
        <f t="shared" si="0"/>
      </c>
    </row>
    <row r="36" spans="1:10" ht="12.75">
      <c r="A36" s="19">
        <f>Klasse!A36</f>
        <v>30</v>
      </c>
      <c r="B36" s="61">
        <f>IF(Klasse!B36="","",Klasse!B36)</f>
      </c>
      <c r="C36" s="56"/>
      <c r="D36" s="57"/>
      <c r="E36" s="57"/>
      <c r="F36" s="57"/>
      <c r="G36" s="57"/>
      <c r="H36" s="57"/>
      <c r="I36" s="58"/>
      <c r="J36" s="27">
        <f t="shared" si="0"/>
      </c>
    </row>
  </sheetData>
  <mergeCells count="4">
    <mergeCell ref="A4:A6"/>
    <mergeCell ref="B4:B5"/>
    <mergeCell ref="C4:D4"/>
    <mergeCell ref="E4:F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H36"/>
  <sheetViews>
    <sheetView workbookViewId="0" topLeftCell="A1">
      <selection activeCell="C7" sqref="C7:G7"/>
    </sheetView>
  </sheetViews>
  <sheetFormatPr defaultColWidth="11.421875" defaultRowHeight="12.75"/>
  <cols>
    <col min="1" max="1" width="3.421875" style="1" customWidth="1"/>
    <col min="2" max="2" width="20.7109375" style="1" customWidth="1"/>
    <col min="3" max="16384" width="11.00390625" style="1" customWidth="1"/>
  </cols>
  <sheetData>
    <row r="2" ht="12.75">
      <c r="C2" s="4" t="s">
        <v>33</v>
      </c>
    </row>
    <row r="4" spans="1:8" ht="12.75" customHeight="1">
      <c r="A4" s="109" t="s">
        <v>34</v>
      </c>
      <c r="B4" s="110" t="s">
        <v>35</v>
      </c>
      <c r="C4" s="111" t="s">
        <v>36</v>
      </c>
      <c r="D4" s="111"/>
      <c r="E4" s="111"/>
      <c r="F4" s="112" t="s">
        <v>37</v>
      </c>
      <c r="G4" s="112"/>
      <c r="H4" s="45" t="s">
        <v>38</v>
      </c>
    </row>
    <row r="5" spans="1:8" ht="12.75" customHeight="1">
      <c r="A5" s="109"/>
      <c r="B5" s="110"/>
      <c r="C5" s="47">
        <v>1</v>
      </c>
      <c r="D5" s="47">
        <v>2</v>
      </c>
      <c r="E5" s="47" t="s">
        <v>39</v>
      </c>
      <c r="F5" s="47" t="s">
        <v>40</v>
      </c>
      <c r="G5" s="47">
        <v>4</v>
      </c>
      <c r="H5" s="48"/>
    </row>
    <row r="6" spans="1:8" ht="12.75" customHeight="1">
      <c r="A6" s="109"/>
      <c r="B6" s="49" t="s">
        <v>41</v>
      </c>
      <c r="C6" s="47">
        <v>5</v>
      </c>
      <c r="D6" s="47">
        <v>5</v>
      </c>
      <c r="E6" s="47">
        <v>5</v>
      </c>
      <c r="F6" s="47">
        <v>3</v>
      </c>
      <c r="G6" s="47">
        <v>7</v>
      </c>
      <c r="H6" s="48">
        <v>25</v>
      </c>
    </row>
    <row r="7" spans="1:8" ht="12.75">
      <c r="A7" s="9">
        <f>Klasse!A7</f>
        <v>1</v>
      </c>
      <c r="B7" s="59">
        <f>IF(Klasse!B7="","",Klasse!B7)</f>
      </c>
      <c r="C7" s="50"/>
      <c r="D7" s="51"/>
      <c r="E7" s="51"/>
      <c r="F7" s="51"/>
      <c r="G7" s="51"/>
      <c r="H7" s="62">
        <f aca="true" t="shared" si="0" ref="H7:H36">IF(C7="","",C7+D7+E7+F7+G7)</f>
      </c>
    </row>
    <row r="8" spans="1:8" ht="12.75">
      <c r="A8" s="14">
        <f>Klasse!A8</f>
        <v>2</v>
      </c>
      <c r="B8" s="60">
        <f>IF(Klasse!B8="","",Klasse!B8)</f>
      </c>
      <c r="C8" s="53"/>
      <c r="D8" s="54"/>
      <c r="E8" s="54"/>
      <c r="F8" s="54"/>
      <c r="G8" s="54"/>
      <c r="H8" s="63">
        <f t="shared" si="0"/>
      </c>
    </row>
    <row r="9" spans="1:8" ht="12.75">
      <c r="A9" s="14">
        <f>Klasse!A9</f>
        <v>3</v>
      </c>
      <c r="B9" s="60">
        <f>IF(Klasse!B9="","",Klasse!B9)</f>
      </c>
      <c r="C9" s="53"/>
      <c r="D9" s="54"/>
      <c r="E9" s="54"/>
      <c r="F9" s="54"/>
      <c r="G9" s="54"/>
      <c r="H9" s="63">
        <f t="shared" si="0"/>
      </c>
    </row>
    <row r="10" spans="1:8" ht="12.75">
      <c r="A10" s="14">
        <f>Klasse!A10</f>
        <v>4</v>
      </c>
      <c r="B10" s="60">
        <f>IF(Klasse!B10="","",Klasse!B10)</f>
      </c>
      <c r="C10" s="53"/>
      <c r="D10" s="54"/>
      <c r="E10" s="54"/>
      <c r="F10" s="54"/>
      <c r="G10" s="54"/>
      <c r="H10" s="63">
        <f t="shared" si="0"/>
      </c>
    </row>
    <row r="11" spans="1:8" ht="12.75">
      <c r="A11" s="19">
        <f>Klasse!A11</f>
        <v>5</v>
      </c>
      <c r="B11" s="61">
        <f>IF(Klasse!B11="","",Klasse!B11)</f>
      </c>
      <c r="C11" s="56"/>
      <c r="D11" s="57"/>
      <c r="E11" s="57"/>
      <c r="F11" s="57"/>
      <c r="G11" s="57"/>
      <c r="H11" s="63">
        <f t="shared" si="0"/>
      </c>
    </row>
    <row r="12" spans="1:8" ht="12.75">
      <c r="A12" s="9">
        <f>Klasse!A12</f>
        <v>6</v>
      </c>
      <c r="B12" s="59">
        <f>IF(Klasse!B12="","",Klasse!B12)</f>
      </c>
      <c r="C12" s="50"/>
      <c r="D12" s="51"/>
      <c r="E12" s="51"/>
      <c r="F12" s="51"/>
      <c r="G12" s="51"/>
      <c r="H12" s="62">
        <f t="shared" si="0"/>
      </c>
    </row>
    <row r="13" spans="1:8" ht="12.75">
      <c r="A13" s="14">
        <f>Klasse!A13</f>
        <v>7</v>
      </c>
      <c r="B13" s="60">
        <f>IF(Klasse!B13="","",Klasse!B13)</f>
      </c>
      <c r="C13" s="53"/>
      <c r="D13" s="54"/>
      <c r="E13" s="54"/>
      <c r="F13" s="54"/>
      <c r="G13" s="54"/>
      <c r="H13" s="63">
        <f t="shared" si="0"/>
      </c>
    </row>
    <row r="14" spans="1:8" ht="12.75">
      <c r="A14" s="14">
        <f>Klasse!A14</f>
        <v>8</v>
      </c>
      <c r="B14" s="60">
        <f>IF(Klasse!B14="","",Klasse!B14)</f>
      </c>
      <c r="C14" s="53"/>
      <c r="D14" s="54"/>
      <c r="E14" s="54"/>
      <c r="F14" s="54"/>
      <c r="G14" s="54"/>
      <c r="H14" s="63">
        <f t="shared" si="0"/>
      </c>
    </row>
    <row r="15" spans="1:8" ht="12.75">
      <c r="A15" s="14">
        <f>Klasse!A15</f>
        <v>9</v>
      </c>
      <c r="B15" s="60">
        <f>IF(Klasse!B15="","",Klasse!B15)</f>
      </c>
      <c r="C15" s="53"/>
      <c r="D15" s="54"/>
      <c r="E15" s="54"/>
      <c r="F15" s="54"/>
      <c r="G15" s="54"/>
      <c r="H15" s="63">
        <f t="shared" si="0"/>
      </c>
    </row>
    <row r="16" spans="1:8" ht="12.75">
      <c r="A16" s="19">
        <f>Klasse!A16</f>
        <v>10</v>
      </c>
      <c r="B16" s="61">
        <f>IF(Klasse!B16="","",Klasse!B16)</f>
      </c>
      <c r="C16" s="56"/>
      <c r="D16" s="57"/>
      <c r="E16" s="57"/>
      <c r="F16" s="57"/>
      <c r="G16" s="57"/>
      <c r="H16" s="64">
        <f t="shared" si="0"/>
      </c>
    </row>
    <row r="17" spans="1:8" ht="12.75">
      <c r="A17" s="9">
        <f>Klasse!A17</f>
        <v>11</v>
      </c>
      <c r="B17" s="59">
        <f>IF(Klasse!B17="","",Klasse!B17)</f>
      </c>
      <c r="C17" s="50"/>
      <c r="D17" s="51"/>
      <c r="E17" s="51"/>
      <c r="F17" s="51"/>
      <c r="G17" s="51"/>
      <c r="H17" s="63">
        <f t="shared" si="0"/>
      </c>
    </row>
    <row r="18" spans="1:8" ht="12.75">
      <c r="A18" s="14">
        <f>Klasse!A18</f>
        <v>12</v>
      </c>
      <c r="B18" s="60">
        <f>IF(Klasse!B18="","",Klasse!B18)</f>
      </c>
      <c r="C18" s="53"/>
      <c r="D18" s="54"/>
      <c r="E18" s="54"/>
      <c r="F18" s="54"/>
      <c r="G18" s="54"/>
      <c r="H18" s="63">
        <f t="shared" si="0"/>
      </c>
    </row>
    <row r="19" spans="1:8" ht="12.75">
      <c r="A19" s="14">
        <f>Klasse!A19</f>
        <v>13</v>
      </c>
      <c r="B19" s="60">
        <f>IF(Klasse!B19="","",Klasse!B19)</f>
      </c>
      <c r="C19" s="53"/>
      <c r="D19" s="54"/>
      <c r="E19" s="54"/>
      <c r="F19" s="54"/>
      <c r="G19" s="54"/>
      <c r="H19" s="63">
        <f t="shared" si="0"/>
      </c>
    </row>
    <row r="20" spans="1:8" ht="12.75">
      <c r="A20" s="14">
        <f>Klasse!A20</f>
        <v>14</v>
      </c>
      <c r="B20" s="60">
        <f>IF(Klasse!B20="","",Klasse!B20)</f>
      </c>
      <c r="C20" s="53"/>
      <c r="D20" s="54"/>
      <c r="E20" s="54"/>
      <c r="F20" s="54"/>
      <c r="G20" s="54"/>
      <c r="H20" s="63">
        <f t="shared" si="0"/>
      </c>
    </row>
    <row r="21" spans="1:8" ht="12.75">
      <c r="A21" s="19">
        <f>Klasse!A21</f>
        <v>15</v>
      </c>
      <c r="B21" s="61">
        <f>IF(Klasse!B21="","",Klasse!B21)</f>
      </c>
      <c r="C21" s="56"/>
      <c r="D21" s="57"/>
      <c r="E21" s="57"/>
      <c r="F21" s="57"/>
      <c r="G21" s="57"/>
      <c r="H21" s="63">
        <f t="shared" si="0"/>
      </c>
    </row>
    <row r="22" spans="1:8" ht="12.75">
      <c r="A22" s="9">
        <f>Klasse!A22</f>
        <v>16</v>
      </c>
      <c r="B22" s="59">
        <f>IF(Klasse!B22="","",Klasse!B22)</f>
      </c>
      <c r="C22" s="50"/>
      <c r="D22" s="51"/>
      <c r="E22" s="51"/>
      <c r="F22" s="51"/>
      <c r="G22" s="51"/>
      <c r="H22" s="62">
        <f t="shared" si="0"/>
      </c>
    </row>
    <row r="23" spans="1:8" ht="12.75">
      <c r="A23" s="14">
        <f>Klasse!A23</f>
        <v>17</v>
      </c>
      <c r="B23" s="60">
        <f>IF(Klasse!B23="","",Klasse!B23)</f>
      </c>
      <c r="C23" s="53"/>
      <c r="D23" s="54"/>
      <c r="E23" s="54"/>
      <c r="F23" s="54"/>
      <c r="G23" s="54"/>
      <c r="H23" s="63">
        <f t="shared" si="0"/>
      </c>
    </row>
    <row r="24" spans="1:8" ht="12.75">
      <c r="A24" s="14">
        <f>Klasse!A24</f>
        <v>18</v>
      </c>
      <c r="B24" s="60">
        <f>IF(Klasse!B24="","",Klasse!B24)</f>
      </c>
      <c r="C24" s="53"/>
      <c r="D24" s="54"/>
      <c r="E24" s="54"/>
      <c r="F24" s="54"/>
      <c r="G24" s="54"/>
      <c r="H24" s="63">
        <f t="shared" si="0"/>
      </c>
    </row>
    <row r="25" spans="1:8" ht="12.75">
      <c r="A25" s="14">
        <f>Klasse!A25</f>
        <v>19</v>
      </c>
      <c r="B25" s="60">
        <f>IF(Klasse!B25="","",Klasse!B25)</f>
      </c>
      <c r="C25" s="53"/>
      <c r="D25" s="54"/>
      <c r="E25" s="54"/>
      <c r="F25" s="54"/>
      <c r="G25" s="54"/>
      <c r="H25" s="63">
        <f t="shared" si="0"/>
      </c>
    </row>
    <row r="26" spans="1:8" ht="12.75">
      <c r="A26" s="19">
        <f>Klasse!A26</f>
        <v>20</v>
      </c>
      <c r="B26" s="61">
        <f>IF(Klasse!B26="","",Klasse!B26)</f>
      </c>
      <c r="C26" s="56"/>
      <c r="D26" s="57"/>
      <c r="E26" s="57"/>
      <c r="F26" s="57"/>
      <c r="G26" s="57"/>
      <c r="H26" s="64">
        <f t="shared" si="0"/>
      </c>
    </row>
    <row r="27" spans="1:8" ht="12.75">
      <c r="A27" s="9">
        <f>Klasse!A27</f>
        <v>21</v>
      </c>
      <c r="B27" s="59">
        <f>IF(Klasse!B27="","",Klasse!B27)</f>
      </c>
      <c r="C27" s="50"/>
      <c r="D27" s="51"/>
      <c r="E27" s="51"/>
      <c r="F27" s="51"/>
      <c r="G27" s="51"/>
      <c r="H27" s="63">
        <f t="shared" si="0"/>
      </c>
    </row>
    <row r="28" spans="1:8" ht="12.75">
      <c r="A28" s="14">
        <f>Klasse!A28</f>
        <v>22</v>
      </c>
      <c r="B28" s="60">
        <f>IF(Klasse!B28="","",Klasse!B28)</f>
      </c>
      <c r="C28" s="53"/>
      <c r="D28" s="54"/>
      <c r="E28" s="54"/>
      <c r="F28" s="54"/>
      <c r="G28" s="54"/>
      <c r="H28" s="63">
        <f t="shared" si="0"/>
      </c>
    </row>
    <row r="29" spans="1:8" ht="12.75">
      <c r="A29" s="14">
        <f>Klasse!A29</f>
        <v>23</v>
      </c>
      <c r="B29" s="60">
        <f>IF(Klasse!B29="","",Klasse!B29)</f>
      </c>
      <c r="C29" s="53"/>
      <c r="D29" s="54"/>
      <c r="E29" s="54"/>
      <c r="F29" s="54"/>
      <c r="G29" s="54"/>
      <c r="H29" s="63">
        <f t="shared" si="0"/>
      </c>
    </row>
    <row r="30" spans="1:8" ht="12.75">
      <c r="A30" s="14">
        <f>Klasse!A30</f>
        <v>24</v>
      </c>
      <c r="B30" s="60">
        <f>IF(Klasse!B30="","",Klasse!B30)</f>
      </c>
      <c r="C30" s="53"/>
      <c r="D30" s="54"/>
      <c r="E30" s="54"/>
      <c r="F30" s="54"/>
      <c r="G30" s="54"/>
      <c r="H30" s="63">
        <f t="shared" si="0"/>
      </c>
    </row>
    <row r="31" spans="1:8" ht="12.75">
      <c r="A31" s="19">
        <f>Klasse!A31</f>
        <v>25</v>
      </c>
      <c r="B31" s="61">
        <f>IF(Klasse!B31="","",Klasse!B31)</f>
      </c>
      <c r="C31" s="56"/>
      <c r="D31" s="57"/>
      <c r="E31" s="57"/>
      <c r="F31" s="57"/>
      <c r="G31" s="57"/>
      <c r="H31" s="63">
        <f t="shared" si="0"/>
      </c>
    </row>
    <row r="32" spans="1:8" ht="12.75">
      <c r="A32" s="30">
        <f>Klasse!A32</f>
        <v>26</v>
      </c>
      <c r="B32" s="65">
        <f>IF(Klasse!B32="","",Klasse!B32)</f>
      </c>
      <c r="C32" s="66"/>
      <c r="D32" s="67"/>
      <c r="E32" s="67"/>
      <c r="F32" s="67"/>
      <c r="G32" s="67"/>
      <c r="H32" s="62">
        <f t="shared" si="0"/>
      </c>
    </row>
    <row r="33" spans="1:8" ht="12.75">
      <c r="A33" s="14">
        <f>Klasse!A33</f>
        <v>27</v>
      </c>
      <c r="B33" s="60">
        <f>IF(Klasse!B33="","",Klasse!B33)</f>
      </c>
      <c r="C33" s="53"/>
      <c r="D33" s="54"/>
      <c r="E33" s="54"/>
      <c r="F33" s="54"/>
      <c r="G33" s="54"/>
      <c r="H33" s="63">
        <f t="shared" si="0"/>
      </c>
    </row>
    <row r="34" spans="1:8" ht="12.75">
      <c r="A34" s="14">
        <f>Klasse!A34</f>
        <v>28</v>
      </c>
      <c r="B34" s="60">
        <f>IF(Klasse!B34="","",Klasse!B34)</f>
      </c>
      <c r="C34" s="53"/>
      <c r="D34" s="54"/>
      <c r="E34" s="54"/>
      <c r="F34" s="54"/>
      <c r="G34" s="54"/>
      <c r="H34" s="63">
        <f t="shared" si="0"/>
      </c>
    </row>
    <row r="35" spans="1:8" ht="12.75">
      <c r="A35" s="14">
        <f>Klasse!A35</f>
        <v>29</v>
      </c>
      <c r="B35" s="60">
        <f>IF(Klasse!B35="","",Klasse!B35)</f>
      </c>
      <c r="C35" s="53"/>
      <c r="D35" s="54"/>
      <c r="E35" s="54"/>
      <c r="F35" s="54"/>
      <c r="G35" s="54"/>
      <c r="H35" s="63">
        <f t="shared" si="0"/>
      </c>
    </row>
    <row r="36" spans="1:8" ht="12.75">
      <c r="A36" s="19">
        <f>Klasse!A36</f>
        <v>30</v>
      </c>
      <c r="B36" s="61">
        <f>IF(Klasse!B36="","",Klasse!B36)</f>
      </c>
      <c r="C36" s="56"/>
      <c r="D36" s="57"/>
      <c r="E36" s="57"/>
      <c r="F36" s="57"/>
      <c r="G36" s="57"/>
      <c r="H36" s="64">
        <f t="shared" si="0"/>
      </c>
    </row>
  </sheetData>
  <mergeCells count="4">
    <mergeCell ref="A4:A6"/>
    <mergeCell ref="B4:B5"/>
    <mergeCell ref="C4:E4"/>
    <mergeCell ref="F4:G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2:H36"/>
  <sheetViews>
    <sheetView workbookViewId="0" topLeftCell="A1">
      <selection activeCell="C7" sqref="C7"/>
    </sheetView>
  </sheetViews>
  <sheetFormatPr defaultColWidth="11.421875" defaultRowHeight="12.75"/>
  <cols>
    <col min="1" max="1" width="3.421875" style="1" customWidth="1"/>
    <col min="2" max="2" width="20.7109375" style="1" customWidth="1"/>
    <col min="3" max="16384" width="11.00390625" style="1" customWidth="1"/>
  </cols>
  <sheetData>
    <row r="2" ht="12.75">
      <c r="C2" s="4" t="s">
        <v>42</v>
      </c>
    </row>
    <row r="4" spans="1:8" ht="12.75" customHeight="1">
      <c r="A4" s="109" t="s">
        <v>43</v>
      </c>
      <c r="B4" s="110" t="s">
        <v>44</v>
      </c>
      <c r="C4" s="112" t="s">
        <v>45</v>
      </c>
      <c r="D4" s="112"/>
      <c r="E4" s="112"/>
      <c r="F4" s="112"/>
      <c r="G4" s="112"/>
      <c r="H4" s="68" t="s">
        <v>46</v>
      </c>
    </row>
    <row r="5" spans="1:8" ht="12.75" customHeight="1">
      <c r="A5" s="109"/>
      <c r="B5" s="110"/>
      <c r="C5" s="47">
        <v>1</v>
      </c>
      <c r="D5" s="47" t="s">
        <v>47</v>
      </c>
      <c r="E5" s="47" t="s">
        <v>48</v>
      </c>
      <c r="F5" s="47" t="s">
        <v>49</v>
      </c>
      <c r="G5" s="47" t="s">
        <v>50</v>
      </c>
      <c r="H5" s="69"/>
    </row>
    <row r="6" spans="1:8" ht="12.75" customHeight="1">
      <c r="A6" s="109"/>
      <c r="B6" s="49" t="s">
        <v>51</v>
      </c>
      <c r="C6" s="47">
        <v>5</v>
      </c>
      <c r="D6" s="47">
        <v>4</v>
      </c>
      <c r="E6" s="47">
        <v>6</v>
      </c>
      <c r="F6" s="47">
        <v>6</v>
      </c>
      <c r="G6" s="47">
        <v>4</v>
      </c>
      <c r="H6" s="70">
        <v>25</v>
      </c>
    </row>
    <row r="7" spans="1:8" ht="12.75">
      <c r="A7" s="9">
        <f>Klasse!A7</f>
        <v>1</v>
      </c>
      <c r="B7" s="59">
        <f>IF(Klasse!B7="","",Klasse!B7)</f>
      </c>
      <c r="C7" s="50"/>
      <c r="D7" s="51"/>
      <c r="E7" s="51"/>
      <c r="F7" s="51"/>
      <c r="G7" s="52"/>
      <c r="H7" s="62">
        <f aca="true" t="shared" si="0" ref="H7:H36">IF(C7="","",SUM(C7:G7))</f>
      </c>
    </row>
    <row r="8" spans="1:8" ht="12.75">
      <c r="A8" s="14">
        <f>Klasse!A8</f>
        <v>2</v>
      </c>
      <c r="B8" s="60">
        <f>IF(Klasse!B8="","",Klasse!B8)</f>
      </c>
      <c r="C8" s="53"/>
      <c r="D8" s="54"/>
      <c r="E8" s="54"/>
      <c r="F8" s="54"/>
      <c r="G8" s="55"/>
      <c r="H8" s="63">
        <f t="shared" si="0"/>
      </c>
    </row>
    <row r="9" spans="1:8" ht="12.75">
      <c r="A9" s="14">
        <f>Klasse!A9</f>
        <v>3</v>
      </c>
      <c r="B9" s="60">
        <f>IF(Klasse!B9="","",Klasse!B9)</f>
      </c>
      <c r="C9" s="53"/>
      <c r="D9" s="54"/>
      <c r="E9" s="54"/>
      <c r="F9" s="54"/>
      <c r="G9" s="55"/>
      <c r="H9" s="63">
        <f t="shared" si="0"/>
      </c>
    </row>
    <row r="10" spans="1:8" ht="12.75">
      <c r="A10" s="14">
        <f>Klasse!A10</f>
        <v>4</v>
      </c>
      <c r="B10" s="60">
        <f>IF(Klasse!B10="","",Klasse!B10)</f>
      </c>
      <c r="C10" s="53"/>
      <c r="D10" s="54"/>
      <c r="E10" s="54"/>
      <c r="F10" s="54"/>
      <c r="G10" s="55"/>
      <c r="H10" s="63">
        <f t="shared" si="0"/>
      </c>
    </row>
    <row r="11" spans="1:8" ht="12.75">
      <c r="A11" s="19">
        <f>Klasse!A11</f>
        <v>5</v>
      </c>
      <c r="B11" s="61">
        <f>IF(Klasse!B11="","",Klasse!B11)</f>
      </c>
      <c r="C11" s="56"/>
      <c r="D11" s="57"/>
      <c r="E11" s="57"/>
      <c r="F11" s="57"/>
      <c r="G11" s="58"/>
      <c r="H11" s="63">
        <f t="shared" si="0"/>
      </c>
    </row>
    <row r="12" spans="1:8" ht="12.75">
      <c r="A12" s="9">
        <f>Klasse!A12</f>
        <v>6</v>
      </c>
      <c r="B12" s="59">
        <f>IF(Klasse!B12="","",Klasse!B12)</f>
      </c>
      <c r="C12" s="50"/>
      <c r="D12" s="51"/>
      <c r="E12" s="51"/>
      <c r="F12" s="51"/>
      <c r="G12" s="52"/>
      <c r="H12" s="62">
        <f t="shared" si="0"/>
      </c>
    </row>
    <row r="13" spans="1:8" ht="12.75">
      <c r="A13" s="14">
        <f>Klasse!A13</f>
        <v>7</v>
      </c>
      <c r="B13" s="60">
        <f>IF(Klasse!B13="","",Klasse!B13)</f>
      </c>
      <c r="C13" s="53"/>
      <c r="D13" s="54"/>
      <c r="E13" s="54"/>
      <c r="F13" s="54"/>
      <c r="G13" s="55"/>
      <c r="H13" s="63">
        <f t="shared" si="0"/>
      </c>
    </row>
    <row r="14" spans="1:8" ht="12.75">
      <c r="A14" s="14">
        <f>Klasse!A14</f>
        <v>8</v>
      </c>
      <c r="B14" s="60">
        <f>IF(Klasse!B14="","",Klasse!B14)</f>
      </c>
      <c r="C14" s="53"/>
      <c r="D14" s="54"/>
      <c r="E14" s="54"/>
      <c r="F14" s="54"/>
      <c r="G14" s="55"/>
      <c r="H14" s="63">
        <f t="shared" si="0"/>
      </c>
    </row>
    <row r="15" spans="1:8" ht="12.75">
      <c r="A15" s="14">
        <f>Klasse!A15</f>
        <v>9</v>
      </c>
      <c r="B15" s="60">
        <f>IF(Klasse!B15="","",Klasse!B15)</f>
      </c>
      <c r="C15" s="53"/>
      <c r="D15" s="54"/>
      <c r="E15" s="54"/>
      <c r="F15" s="54"/>
      <c r="G15" s="55"/>
      <c r="H15" s="63">
        <f t="shared" si="0"/>
      </c>
    </row>
    <row r="16" spans="1:8" ht="12.75">
      <c r="A16" s="19">
        <f>Klasse!A16</f>
        <v>10</v>
      </c>
      <c r="B16" s="61">
        <f>IF(Klasse!B16="","",Klasse!B16)</f>
      </c>
      <c r="C16" s="56"/>
      <c r="D16" s="57"/>
      <c r="E16" s="57"/>
      <c r="F16" s="57"/>
      <c r="G16" s="58"/>
      <c r="H16" s="64">
        <f t="shared" si="0"/>
      </c>
    </row>
    <row r="17" spans="1:8" ht="12.75">
      <c r="A17" s="9">
        <f>Klasse!A17</f>
        <v>11</v>
      </c>
      <c r="B17" s="59">
        <f>IF(Klasse!B17="","",Klasse!B17)</f>
      </c>
      <c r="C17" s="50"/>
      <c r="D17" s="51"/>
      <c r="E17" s="51"/>
      <c r="F17" s="51"/>
      <c r="G17" s="52"/>
      <c r="H17" s="63">
        <f t="shared" si="0"/>
      </c>
    </row>
    <row r="18" spans="1:8" ht="12.75">
      <c r="A18" s="14">
        <f>Klasse!A18</f>
        <v>12</v>
      </c>
      <c r="B18" s="60">
        <f>IF(Klasse!B18="","",Klasse!B18)</f>
      </c>
      <c r="C18" s="53"/>
      <c r="D18" s="54"/>
      <c r="E18" s="54"/>
      <c r="F18" s="54"/>
      <c r="G18" s="55"/>
      <c r="H18" s="63">
        <f t="shared" si="0"/>
      </c>
    </row>
    <row r="19" spans="1:8" ht="12.75">
      <c r="A19" s="14">
        <f>Klasse!A19</f>
        <v>13</v>
      </c>
      <c r="B19" s="60">
        <f>IF(Klasse!B19="","",Klasse!B19)</f>
      </c>
      <c r="C19" s="53"/>
      <c r="D19" s="54"/>
      <c r="E19" s="54"/>
      <c r="F19" s="54"/>
      <c r="G19" s="55"/>
      <c r="H19" s="63">
        <f t="shared" si="0"/>
      </c>
    </row>
    <row r="20" spans="1:8" ht="12.75">
      <c r="A20" s="14">
        <f>Klasse!A20</f>
        <v>14</v>
      </c>
      <c r="B20" s="60">
        <f>IF(Klasse!B20="","",Klasse!B20)</f>
      </c>
      <c r="C20" s="53"/>
      <c r="D20" s="54"/>
      <c r="E20" s="54"/>
      <c r="F20" s="54"/>
      <c r="G20" s="55"/>
      <c r="H20" s="63">
        <f t="shared" si="0"/>
      </c>
    </row>
    <row r="21" spans="1:8" ht="12.75">
      <c r="A21" s="19">
        <f>Klasse!A21</f>
        <v>15</v>
      </c>
      <c r="B21" s="61">
        <f>IF(Klasse!B21="","",Klasse!B21)</f>
      </c>
      <c r="C21" s="56"/>
      <c r="D21" s="57"/>
      <c r="E21" s="57"/>
      <c r="F21" s="57"/>
      <c r="G21" s="58"/>
      <c r="H21" s="63">
        <f t="shared" si="0"/>
      </c>
    </row>
    <row r="22" spans="1:8" ht="12.75">
      <c r="A22" s="9">
        <f>Klasse!A22</f>
        <v>16</v>
      </c>
      <c r="B22" s="59">
        <f>IF(Klasse!B22="","",Klasse!B22)</f>
      </c>
      <c r="C22" s="50"/>
      <c r="D22" s="51"/>
      <c r="E22" s="51"/>
      <c r="F22" s="51"/>
      <c r="G22" s="52"/>
      <c r="H22" s="62">
        <f t="shared" si="0"/>
      </c>
    </row>
    <row r="23" spans="1:8" ht="12.75">
      <c r="A23" s="14">
        <f>Klasse!A23</f>
        <v>17</v>
      </c>
      <c r="B23" s="60">
        <f>IF(Klasse!B23="","",Klasse!B23)</f>
      </c>
      <c r="C23" s="53"/>
      <c r="D23" s="54"/>
      <c r="E23" s="54"/>
      <c r="F23" s="54"/>
      <c r="G23" s="55"/>
      <c r="H23" s="63">
        <f t="shared" si="0"/>
      </c>
    </row>
    <row r="24" spans="1:8" ht="12.75">
      <c r="A24" s="14">
        <f>Klasse!A24</f>
        <v>18</v>
      </c>
      <c r="B24" s="60">
        <f>IF(Klasse!B24="","",Klasse!B24)</f>
      </c>
      <c r="C24" s="53"/>
      <c r="D24" s="54"/>
      <c r="E24" s="54"/>
      <c r="F24" s="54"/>
      <c r="G24" s="55"/>
      <c r="H24" s="63">
        <f t="shared" si="0"/>
      </c>
    </row>
    <row r="25" spans="1:8" ht="12.75">
      <c r="A25" s="14">
        <f>Klasse!A25</f>
        <v>19</v>
      </c>
      <c r="B25" s="60">
        <f>IF(Klasse!B25="","",Klasse!B25)</f>
      </c>
      <c r="C25" s="53"/>
      <c r="D25" s="54"/>
      <c r="E25" s="54"/>
      <c r="F25" s="54"/>
      <c r="G25" s="55"/>
      <c r="H25" s="63">
        <f t="shared" si="0"/>
      </c>
    </row>
    <row r="26" spans="1:8" ht="12.75">
      <c r="A26" s="19">
        <f>Klasse!A26</f>
        <v>20</v>
      </c>
      <c r="B26" s="61">
        <f>IF(Klasse!B26="","",Klasse!B26)</f>
      </c>
      <c r="C26" s="56"/>
      <c r="D26" s="57"/>
      <c r="E26" s="57"/>
      <c r="F26" s="57"/>
      <c r="G26" s="58"/>
      <c r="H26" s="64">
        <f t="shared" si="0"/>
      </c>
    </row>
    <row r="27" spans="1:8" ht="12.75">
      <c r="A27" s="9">
        <f>Klasse!A27</f>
        <v>21</v>
      </c>
      <c r="B27" s="59">
        <f>IF(Klasse!B27="","",Klasse!B27)</f>
      </c>
      <c r="C27" s="50"/>
      <c r="D27" s="51"/>
      <c r="E27" s="51"/>
      <c r="F27" s="51"/>
      <c r="G27" s="52"/>
      <c r="H27" s="63">
        <f t="shared" si="0"/>
      </c>
    </row>
    <row r="28" spans="1:8" ht="12.75">
      <c r="A28" s="14">
        <f>Klasse!A28</f>
        <v>22</v>
      </c>
      <c r="B28" s="60">
        <f>IF(Klasse!B28="","",Klasse!B28)</f>
      </c>
      <c r="C28" s="53"/>
      <c r="D28" s="54"/>
      <c r="E28" s="54"/>
      <c r="F28" s="54"/>
      <c r="G28" s="55"/>
      <c r="H28" s="63">
        <f t="shared" si="0"/>
      </c>
    </row>
    <row r="29" spans="1:8" ht="12.75">
      <c r="A29" s="14">
        <f>Klasse!A29</f>
        <v>23</v>
      </c>
      <c r="B29" s="60">
        <f>IF(Klasse!B29="","",Klasse!B29)</f>
      </c>
      <c r="C29" s="53"/>
      <c r="D29" s="54"/>
      <c r="E29" s="54"/>
      <c r="F29" s="54"/>
      <c r="G29" s="55"/>
      <c r="H29" s="63">
        <f t="shared" si="0"/>
      </c>
    </row>
    <row r="30" spans="1:8" ht="12.75">
      <c r="A30" s="14">
        <f>Klasse!A30</f>
        <v>24</v>
      </c>
      <c r="B30" s="60">
        <f>IF(Klasse!B30="","",Klasse!B30)</f>
      </c>
      <c r="C30" s="53"/>
      <c r="D30" s="54"/>
      <c r="E30" s="54"/>
      <c r="F30" s="54"/>
      <c r="G30" s="55"/>
      <c r="H30" s="63">
        <f t="shared" si="0"/>
      </c>
    </row>
    <row r="31" spans="1:8" ht="12.75">
      <c r="A31" s="19">
        <f>Klasse!A31</f>
        <v>25</v>
      </c>
      <c r="B31" s="61">
        <f>IF(Klasse!B31="","",Klasse!B31)</f>
      </c>
      <c r="C31" s="56"/>
      <c r="D31" s="57"/>
      <c r="E31" s="57"/>
      <c r="F31" s="57"/>
      <c r="G31" s="58"/>
      <c r="H31" s="63">
        <f t="shared" si="0"/>
      </c>
    </row>
    <row r="32" spans="1:8" ht="12.75">
      <c r="A32" s="9">
        <f>Klasse!A32</f>
        <v>26</v>
      </c>
      <c r="B32" s="59">
        <f>IF(Klasse!B32="","",Klasse!B32)</f>
      </c>
      <c r="C32" s="50"/>
      <c r="D32" s="51"/>
      <c r="E32" s="51"/>
      <c r="F32" s="51"/>
      <c r="G32" s="52"/>
      <c r="H32" s="62">
        <f t="shared" si="0"/>
      </c>
    </row>
    <row r="33" spans="1:8" ht="12.75">
      <c r="A33" s="14">
        <f>Klasse!A33</f>
        <v>27</v>
      </c>
      <c r="B33" s="60">
        <f>IF(Klasse!B33="","",Klasse!B33)</f>
      </c>
      <c r="C33" s="53"/>
      <c r="D33" s="54"/>
      <c r="E33" s="54"/>
      <c r="F33" s="54"/>
      <c r="G33" s="55"/>
      <c r="H33" s="63">
        <f t="shared" si="0"/>
      </c>
    </row>
    <row r="34" spans="1:8" ht="12.75">
      <c r="A34" s="14">
        <f>Klasse!A34</f>
        <v>28</v>
      </c>
      <c r="B34" s="60">
        <f>IF(Klasse!B34="","",Klasse!B34)</f>
      </c>
      <c r="C34" s="53"/>
      <c r="D34" s="54"/>
      <c r="E34" s="54"/>
      <c r="F34" s="54"/>
      <c r="G34" s="55"/>
      <c r="H34" s="63">
        <f t="shared" si="0"/>
      </c>
    </row>
    <row r="35" spans="1:8" ht="12.75">
      <c r="A35" s="14">
        <f>Klasse!A35</f>
        <v>29</v>
      </c>
      <c r="B35" s="60">
        <f>IF(Klasse!B35="","",Klasse!B35)</f>
      </c>
      <c r="C35" s="53"/>
      <c r="D35" s="54"/>
      <c r="E35" s="54"/>
      <c r="F35" s="54"/>
      <c r="G35" s="55"/>
      <c r="H35" s="63">
        <f t="shared" si="0"/>
      </c>
    </row>
    <row r="36" spans="1:8" ht="12.75">
      <c r="A36" s="19">
        <f>Klasse!A36</f>
        <v>30</v>
      </c>
      <c r="B36" s="61">
        <f>IF(Klasse!B36="","",Klasse!B36)</f>
      </c>
      <c r="C36" s="56"/>
      <c r="D36" s="57"/>
      <c r="E36" s="57"/>
      <c r="F36" s="57"/>
      <c r="G36" s="58"/>
      <c r="H36" s="64">
        <f t="shared" si="0"/>
      </c>
    </row>
  </sheetData>
  <mergeCells count="3">
    <mergeCell ref="A4:A6"/>
    <mergeCell ref="B4:B5"/>
    <mergeCell ref="C4:G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2:K36"/>
  <sheetViews>
    <sheetView workbookViewId="0" topLeftCell="A1">
      <selection activeCell="C7" sqref="C7:J7"/>
    </sheetView>
  </sheetViews>
  <sheetFormatPr defaultColWidth="11.421875" defaultRowHeight="12.75"/>
  <cols>
    <col min="1" max="1" width="3.421875" style="1" customWidth="1"/>
    <col min="2" max="2" width="20.7109375" style="1" customWidth="1"/>
    <col min="3" max="16384" width="11.00390625" style="1" customWidth="1"/>
  </cols>
  <sheetData>
    <row r="2" ht="12.75">
      <c r="C2" s="4" t="s">
        <v>52</v>
      </c>
    </row>
    <row r="4" spans="1:11" ht="12.75" customHeight="1">
      <c r="A4" s="109" t="s">
        <v>53</v>
      </c>
      <c r="B4" s="113" t="s">
        <v>54</v>
      </c>
      <c r="C4" s="111" t="s">
        <v>55</v>
      </c>
      <c r="D4" s="111"/>
      <c r="E4" s="112" t="s">
        <v>56</v>
      </c>
      <c r="F4" s="112"/>
      <c r="G4" s="46" t="s">
        <v>57</v>
      </c>
      <c r="H4" s="46"/>
      <c r="I4" s="46"/>
      <c r="J4" s="71"/>
      <c r="K4" s="45" t="s">
        <v>58</v>
      </c>
    </row>
    <row r="5" spans="1:11" ht="12.75" customHeight="1">
      <c r="A5" s="109"/>
      <c r="B5" s="113"/>
      <c r="C5" s="72" t="s">
        <v>59</v>
      </c>
      <c r="D5" s="47" t="s">
        <v>60</v>
      </c>
      <c r="E5" s="47" t="s">
        <v>61</v>
      </c>
      <c r="F5" s="47" t="s">
        <v>62</v>
      </c>
      <c r="G5" s="47" t="s">
        <v>63</v>
      </c>
      <c r="H5" s="47" t="s">
        <v>64</v>
      </c>
      <c r="I5" s="47" t="s">
        <v>65</v>
      </c>
      <c r="J5" s="73" t="s">
        <v>66</v>
      </c>
      <c r="K5" s="48"/>
    </row>
    <row r="6" spans="1:11" ht="12.75" customHeight="1">
      <c r="A6" s="109"/>
      <c r="B6" s="74" t="s">
        <v>67</v>
      </c>
      <c r="C6" s="75">
        <v>2</v>
      </c>
      <c r="D6" s="76">
        <v>3</v>
      </c>
      <c r="E6" s="76">
        <v>3</v>
      </c>
      <c r="F6" s="76">
        <v>3</v>
      </c>
      <c r="G6" s="76">
        <v>6</v>
      </c>
      <c r="H6" s="76">
        <v>2</v>
      </c>
      <c r="I6" s="76">
        <v>3</v>
      </c>
      <c r="J6" s="77">
        <v>3</v>
      </c>
      <c r="K6" s="78">
        <v>25</v>
      </c>
    </row>
    <row r="7" spans="1:11" ht="12.75">
      <c r="A7" s="9">
        <f>Klasse!A7</f>
        <v>1</v>
      </c>
      <c r="B7" s="59">
        <f>IF(Klasse!B7="","",Klasse!B7)</f>
      </c>
      <c r="C7" s="79"/>
      <c r="D7" s="80"/>
      <c r="E7" s="80"/>
      <c r="F7" s="80"/>
      <c r="G7" s="80"/>
      <c r="H7" s="80"/>
      <c r="I7" s="80"/>
      <c r="J7" s="81"/>
      <c r="K7" s="62">
        <f aca="true" t="shared" si="0" ref="K7:K36">IF(C7="","",SUM(C7:J7))</f>
      </c>
    </row>
    <row r="8" spans="1:11" ht="12.75">
      <c r="A8" s="14">
        <f>Klasse!A8</f>
        <v>2</v>
      </c>
      <c r="B8" s="60">
        <f>IF(Klasse!B8="","",Klasse!B8)</f>
      </c>
      <c r="C8" s="82"/>
      <c r="D8" s="83"/>
      <c r="E8" s="83"/>
      <c r="F8" s="83"/>
      <c r="G8" s="83"/>
      <c r="H8" s="83"/>
      <c r="I8" s="83"/>
      <c r="J8" s="84"/>
      <c r="K8" s="63">
        <f t="shared" si="0"/>
      </c>
    </row>
    <row r="9" spans="1:11" ht="12.75">
      <c r="A9" s="14">
        <f>Klasse!A9</f>
        <v>3</v>
      </c>
      <c r="B9" s="60">
        <f>IF(Klasse!B9="","",Klasse!B9)</f>
      </c>
      <c r="C9" s="82"/>
      <c r="D9" s="83"/>
      <c r="E9" s="83"/>
      <c r="F9" s="83"/>
      <c r="G9" s="83"/>
      <c r="H9" s="83"/>
      <c r="I9" s="83"/>
      <c r="J9" s="84"/>
      <c r="K9" s="63">
        <f t="shared" si="0"/>
      </c>
    </row>
    <row r="10" spans="1:11" ht="12.75">
      <c r="A10" s="14">
        <f>Klasse!A10</f>
        <v>4</v>
      </c>
      <c r="B10" s="60">
        <f>IF(Klasse!B10="","",Klasse!B10)</f>
      </c>
      <c r="C10" s="82"/>
      <c r="D10" s="83"/>
      <c r="E10" s="83"/>
      <c r="F10" s="83"/>
      <c r="G10" s="83"/>
      <c r="H10" s="83"/>
      <c r="I10" s="83"/>
      <c r="J10" s="84"/>
      <c r="K10" s="63">
        <f t="shared" si="0"/>
      </c>
    </row>
    <row r="11" spans="1:11" ht="12.75">
      <c r="A11" s="19">
        <f>Klasse!A11</f>
        <v>5</v>
      </c>
      <c r="B11" s="61">
        <f>IF(Klasse!B11="","",Klasse!B11)</f>
      </c>
      <c r="C11" s="85"/>
      <c r="D11" s="86"/>
      <c r="E11" s="86"/>
      <c r="F11" s="86"/>
      <c r="G11" s="86"/>
      <c r="H11" s="86"/>
      <c r="I11" s="86"/>
      <c r="J11" s="87"/>
      <c r="K11" s="64">
        <f t="shared" si="0"/>
      </c>
    </row>
    <row r="12" spans="1:11" ht="12.75">
      <c r="A12" s="9">
        <f>Klasse!A12</f>
        <v>6</v>
      </c>
      <c r="B12" s="59">
        <f>IF(Klasse!B12="","",Klasse!B12)</f>
      </c>
      <c r="C12" s="82"/>
      <c r="D12" s="83"/>
      <c r="E12" s="83"/>
      <c r="F12" s="83"/>
      <c r="G12" s="83"/>
      <c r="H12" s="83"/>
      <c r="I12" s="83"/>
      <c r="J12" s="84"/>
      <c r="K12" s="63">
        <f t="shared" si="0"/>
      </c>
    </row>
    <row r="13" spans="1:11" ht="12.75">
      <c r="A13" s="14">
        <f>Klasse!A13</f>
        <v>7</v>
      </c>
      <c r="B13" s="60">
        <f>IF(Klasse!B13="","",Klasse!B13)</f>
      </c>
      <c r="C13" s="82"/>
      <c r="D13" s="83"/>
      <c r="E13" s="83"/>
      <c r="F13" s="83"/>
      <c r="G13" s="83"/>
      <c r="H13" s="83"/>
      <c r="I13" s="83"/>
      <c r="J13" s="84"/>
      <c r="K13" s="63">
        <f t="shared" si="0"/>
      </c>
    </row>
    <row r="14" spans="1:11" ht="12.75">
      <c r="A14" s="14">
        <f>Klasse!A14</f>
        <v>8</v>
      </c>
      <c r="B14" s="60">
        <f>IF(Klasse!B14="","",Klasse!B14)</f>
      </c>
      <c r="C14" s="82"/>
      <c r="D14" s="83"/>
      <c r="E14" s="83"/>
      <c r="F14" s="83"/>
      <c r="G14" s="83"/>
      <c r="H14" s="83"/>
      <c r="I14" s="83"/>
      <c r="J14" s="84"/>
      <c r="K14" s="63">
        <f t="shared" si="0"/>
      </c>
    </row>
    <row r="15" spans="1:11" ht="12.75">
      <c r="A15" s="14">
        <f>Klasse!A15</f>
        <v>9</v>
      </c>
      <c r="B15" s="60">
        <f>IF(Klasse!B15="","",Klasse!B15)</f>
      </c>
      <c r="C15" s="82"/>
      <c r="D15" s="83"/>
      <c r="E15" s="83"/>
      <c r="F15" s="83"/>
      <c r="G15" s="83"/>
      <c r="H15" s="83"/>
      <c r="I15" s="83"/>
      <c r="J15" s="84"/>
      <c r="K15" s="63">
        <f t="shared" si="0"/>
      </c>
    </row>
    <row r="16" spans="1:11" ht="12.75">
      <c r="A16" s="19">
        <f>Klasse!A16</f>
        <v>10</v>
      </c>
      <c r="B16" s="61">
        <f>IF(Klasse!B16="","",Klasse!B16)</f>
      </c>
      <c r="C16" s="82"/>
      <c r="D16" s="83"/>
      <c r="E16" s="83"/>
      <c r="F16" s="83"/>
      <c r="G16" s="83"/>
      <c r="H16" s="83"/>
      <c r="I16" s="83"/>
      <c r="J16" s="84"/>
      <c r="K16" s="63">
        <f t="shared" si="0"/>
      </c>
    </row>
    <row r="17" spans="1:11" ht="12.75">
      <c r="A17" s="9">
        <f>Klasse!A17</f>
        <v>11</v>
      </c>
      <c r="B17" s="59">
        <f>IF(Klasse!B17="","",Klasse!B17)</f>
      </c>
      <c r="C17" s="88"/>
      <c r="D17" s="89"/>
      <c r="E17" s="89"/>
      <c r="F17" s="89"/>
      <c r="G17" s="89"/>
      <c r="H17" s="89"/>
      <c r="I17" s="89"/>
      <c r="J17" s="90"/>
      <c r="K17" s="62">
        <f t="shared" si="0"/>
      </c>
    </row>
    <row r="18" spans="1:11" ht="12.75">
      <c r="A18" s="14">
        <f>Klasse!A18</f>
        <v>12</v>
      </c>
      <c r="B18" s="60">
        <f>IF(Klasse!B18="","",Klasse!B18)</f>
      </c>
      <c r="C18" s="82"/>
      <c r="D18" s="83"/>
      <c r="E18" s="83"/>
      <c r="F18" s="83"/>
      <c r="G18" s="83"/>
      <c r="H18" s="83"/>
      <c r="I18" s="83"/>
      <c r="J18" s="84"/>
      <c r="K18" s="63">
        <f t="shared" si="0"/>
      </c>
    </row>
    <row r="19" spans="1:11" ht="12.75">
      <c r="A19" s="14">
        <f>Klasse!A19</f>
        <v>13</v>
      </c>
      <c r="B19" s="60">
        <f>IF(Klasse!B19="","",Klasse!B19)</f>
      </c>
      <c r="C19" s="82"/>
      <c r="D19" s="83"/>
      <c r="E19" s="83"/>
      <c r="F19" s="83"/>
      <c r="G19" s="83"/>
      <c r="H19" s="83"/>
      <c r="I19" s="83"/>
      <c r="J19" s="84"/>
      <c r="K19" s="63">
        <f t="shared" si="0"/>
      </c>
    </row>
    <row r="20" spans="1:11" ht="12.75">
      <c r="A20" s="14">
        <f>Klasse!A20</f>
        <v>14</v>
      </c>
      <c r="B20" s="60">
        <f>IF(Klasse!B20="","",Klasse!B20)</f>
      </c>
      <c r="C20" s="82"/>
      <c r="D20" s="83"/>
      <c r="E20" s="83"/>
      <c r="F20" s="83"/>
      <c r="G20" s="83"/>
      <c r="H20" s="83"/>
      <c r="I20" s="83"/>
      <c r="J20" s="84"/>
      <c r="K20" s="63">
        <f t="shared" si="0"/>
      </c>
    </row>
    <row r="21" spans="1:11" ht="12.75">
      <c r="A21" s="19">
        <f>Klasse!A21</f>
        <v>15</v>
      </c>
      <c r="B21" s="61">
        <f>IF(Klasse!B21="","",Klasse!B21)</f>
      </c>
      <c r="C21" s="85"/>
      <c r="D21" s="86"/>
      <c r="E21" s="86"/>
      <c r="F21" s="86"/>
      <c r="G21" s="86"/>
      <c r="H21" s="86"/>
      <c r="I21" s="86"/>
      <c r="J21" s="87"/>
      <c r="K21" s="64">
        <f t="shared" si="0"/>
      </c>
    </row>
    <row r="22" spans="1:11" ht="12.75">
      <c r="A22" s="9">
        <f>Klasse!A22</f>
        <v>16</v>
      </c>
      <c r="B22" s="59">
        <f>IF(Klasse!B22="","",Klasse!B22)</f>
      </c>
      <c r="C22" s="82"/>
      <c r="D22" s="83"/>
      <c r="E22" s="83"/>
      <c r="F22" s="83"/>
      <c r="G22" s="83"/>
      <c r="H22" s="83"/>
      <c r="I22" s="83"/>
      <c r="J22" s="84"/>
      <c r="K22" s="63">
        <f t="shared" si="0"/>
      </c>
    </row>
    <row r="23" spans="1:11" ht="12.75">
      <c r="A23" s="14">
        <f>Klasse!A23</f>
        <v>17</v>
      </c>
      <c r="B23" s="60">
        <f>IF(Klasse!B23="","",Klasse!B23)</f>
      </c>
      <c r="C23" s="82"/>
      <c r="D23" s="83"/>
      <c r="E23" s="83"/>
      <c r="F23" s="83"/>
      <c r="G23" s="83"/>
      <c r="H23" s="83"/>
      <c r="I23" s="83"/>
      <c r="J23" s="84"/>
      <c r="K23" s="63">
        <f t="shared" si="0"/>
      </c>
    </row>
    <row r="24" spans="1:11" ht="12.75">
      <c r="A24" s="14">
        <f>Klasse!A24</f>
        <v>18</v>
      </c>
      <c r="B24" s="60">
        <f>IF(Klasse!B24="","",Klasse!B24)</f>
      </c>
      <c r="C24" s="82"/>
      <c r="D24" s="83"/>
      <c r="E24" s="83"/>
      <c r="F24" s="83"/>
      <c r="G24" s="83"/>
      <c r="H24" s="83"/>
      <c r="I24" s="83"/>
      <c r="J24" s="84"/>
      <c r="K24" s="63">
        <f t="shared" si="0"/>
      </c>
    </row>
    <row r="25" spans="1:11" ht="12.75">
      <c r="A25" s="14">
        <f>Klasse!A25</f>
        <v>19</v>
      </c>
      <c r="B25" s="60">
        <f>IF(Klasse!B25="","",Klasse!B25)</f>
      </c>
      <c r="C25" s="82"/>
      <c r="D25" s="83"/>
      <c r="E25" s="83"/>
      <c r="F25" s="83"/>
      <c r="G25" s="83"/>
      <c r="H25" s="83"/>
      <c r="I25" s="83"/>
      <c r="J25" s="84"/>
      <c r="K25" s="63">
        <f t="shared" si="0"/>
      </c>
    </row>
    <row r="26" spans="1:11" ht="12.75">
      <c r="A26" s="19">
        <f>Klasse!A26</f>
        <v>20</v>
      </c>
      <c r="B26" s="61">
        <f>IF(Klasse!B26="","",Klasse!B26)</f>
      </c>
      <c r="C26" s="82"/>
      <c r="D26" s="83"/>
      <c r="E26" s="83"/>
      <c r="F26" s="83"/>
      <c r="G26" s="83"/>
      <c r="H26" s="83"/>
      <c r="I26" s="83"/>
      <c r="J26" s="84"/>
      <c r="K26" s="63">
        <f t="shared" si="0"/>
      </c>
    </row>
    <row r="27" spans="1:11" ht="12.75">
      <c r="A27" s="9">
        <f>Klasse!A27</f>
        <v>21</v>
      </c>
      <c r="B27" s="59">
        <f>IF(Klasse!B27="","",Klasse!B27)</f>
      </c>
      <c r="C27" s="88"/>
      <c r="D27" s="89"/>
      <c r="E27" s="89"/>
      <c r="F27" s="89"/>
      <c r="G27" s="89"/>
      <c r="H27" s="89"/>
      <c r="I27" s="89"/>
      <c r="J27" s="90"/>
      <c r="K27" s="62">
        <f t="shared" si="0"/>
      </c>
    </row>
    <row r="28" spans="1:11" ht="12.75">
      <c r="A28" s="14">
        <f>Klasse!A28</f>
        <v>22</v>
      </c>
      <c r="B28" s="60">
        <f>IF(Klasse!B28="","",Klasse!B28)</f>
      </c>
      <c r="C28" s="82"/>
      <c r="D28" s="83"/>
      <c r="E28" s="83"/>
      <c r="F28" s="83"/>
      <c r="G28" s="83"/>
      <c r="H28" s="83"/>
      <c r="I28" s="83"/>
      <c r="J28" s="84"/>
      <c r="K28" s="63">
        <f t="shared" si="0"/>
      </c>
    </row>
    <row r="29" spans="1:11" ht="12.75">
      <c r="A29" s="14">
        <f>Klasse!A29</f>
        <v>23</v>
      </c>
      <c r="B29" s="60">
        <f>IF(Klasse!B29="","",Klasse!B29)</f>
      </c>
      <c r="C29" s="82"/>
      <c r="D29" s="83"/>
      <c r="E29" s="83"/>
      <c r="F29" s="83"/>
      <c r="G29" s="83"/>
      <c r="H29" s="83"/>
      <c r="I29" s="83"/>
      <c r="J29" s="84"/>
      <c r="K29" s="63">
        <f t="shared" si="0"/>
      </c>
    </row>
    <row r="30" spans="1:11" ht="12.75">
      <c r="A30" s="14">
        <f>Klasse!A30</f>
        <v>24</v>
      </c>
      <c r="B30" s="60">
        <f>IF(Klasse!B30="","",Klasse!B30)</f>
      </c>
      <c r="C30" s="82"/>
      <c r="D30" s="83"/>
      <c r="E30" s="83"/>
      <c r="F30" s="83"/>
      <c r="G30" s="83"/>
      <c r="H30" s="83"/>
      <c r="I30" s="83"/>
      <c r="J30" s="84"/>
      <c r="K30" s="63">
        <f t="shared" si="0"/>
      </c>
    </row>
    <row r="31" spans="1:11" ht="12.75">
      <c r="A31" s="19">
        <f>Klasse!A31</f>
        <v>25</v>
      </c>
      <c r="B31" s="61">
        <f>IF(Klasse!B31="","",Klasse!B31)</f>
      </c>
      <c r="C31" s="85"/>
      <c r="D31" s="86"/>
      <c r="E31" s="86"/>
      <c r="F31" s="86"/>
      <c r="G31" s="86"/>
      <c r="H31" s="86"/>
      <c r="I31" s="86"/>
      <c r="J31" s="87"/>
      <c r="K31" s="64">
        <f t="shared" si="0"/>
      </c>
    </row>
    <row r="32" spans="1:11" ht="12.75">
      <c r="A32" s="9">
        <f>Klasse!A32</f>
        <v>26</v>
      </c>
      <c r="B32" s="59">
        <f>IF(Klasse!B32="","",Klasse!B32)</f>
      </c>
      <c r="C32" s="82"/>
      <c r="D32" s="83"/>
      <c r="E32" s="83"/>
      <c r="F32" s="83"/>
      <c r="G32" s="83"/>
      <c r="H32" s="83"/>
      <c r="I32" s="83"/>
      <c r="J32" s="84"/>
      <c r="K32" s="63">
        <f t="shared" si="0"/>
      </c>
    </row>
    <row r="33" spans="1:11" ht="12.75">
      <c r="A33" s="14">
        <f>Klasse!A33</f>
        <v>27</v>
      </c>
      <c r="B33" s="60">
        <f>IF(Klasse!B33="","",Klasse!B33)</f>
      </c>
      <c r="C33" s="82"/>
      <c r="D33" s="83"/>
      <c r="E33" s="83"/>
      <c r="F33" s="83"/>
      <c r="G33" s="83"/>
      <c r="H33" s="83"/>
      <c r="I33" s="83"/>
      <c r="J33" s="84"/>
      <c r="K33" s="63">
        <f t="shared" si="0"/>
      </c>
    </row>
    <row r="34" spans="1:11" ht="12.75">
      <c r="A34" s="14">
        <f>Klasse!A34</f>
        <v>28</v>
      </c>
      <c r="B34" s="60">
        <f>IF(Klasse!B34="","",Klasse!B34)</f>
      </c>
      <c r="C34" s="82"/>
      <c r="D34" s="83"/>
      <c r="E34" s="83"/>
      <c r="F34" s="83"/>
      <c r="G34" s="83"/>
      <c r="H34" s="83"/>
      <c r="I34" s="83"/>
      <c r="J34" s="84"/>
      <c r="K34" s="63">
        <f t="shared" si="0"/>
      </c>
    </row>
    <row r="35" spans="1:11" ht="12.75">
      <c r="A35" s="14">
        <f>Klasse!A35</f>
        <v>29</v>
      </c>
      <c r="B35" s="60">
        <f>IF(Klasse!B35="","",Klasse!B35)</f>
      </c>
      <c r="C35" s="82"/>
      <c r="D35" s="83"/>
      <c r="E35" s="83"/>
      <c r="F35" s="83"/>
      <c r="G35" s="83"/>
      <c r="H35" s="83"/>
      <c r="I35" s="83"/>
      <c r="J35" s="84"/>
      <c r="K35" s="63">
        <f t="shared" si="0"/>
      </c>
    </row>
    <row r="36" spans="1:11" ht="12.75">
      <c r="A36" s="19">
        <f>Klasse!A36</f>
        <v>30</v>
      </c>
      <c r="B36" s="61">
        <f>IF(Klasse!B36="","",Klasse!B36)</f>
      </c>
      <c r="C36" s="85"/>
      <c r="D36" s="86"/>
      <c r="E36" s="86"/>
      <c r="F36" s="86"/>
      <c r="G36" s="86"/>
      <c r="H36" s="86"/>
      <c r="I36" s="86"/>
      <c r="J36" s="87"/>
      <c r="K36" s="64">
        <f t="shared" si="0"/>
      </c>
    </row>
  </sheetData>
  <mergeCells count="4">
    <mergeCell ref="A4:A6"/>
    <mergeCell ref="B4:B5"/>
    <mergeCell ref="C4:D4"/>
    <mergeCell ref="E4:F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AA55"/>
  <sheetViews>
    <sheetView workbookViewId="0" topLeftCell="A1">
      <selection activeCell="J28" sqref="J28"/>
    </sheetView>
  </sheetViews>
  <sheetFormatPr defaultColWidth="11.57421875" defaultRowHeight="12.75"/>
  <cols>
    <col min="1" max="16384" width="11.57421875" style="47" customWidth="1"/>
  </cols>
  <sheetData>
    <row r="3" spans="1:2" ht="12.75">
      <c r="A3" s="47" t="s">
        <v>68</v>
      </c>
      <c r="B3" s="47">
        <f>Klasse!H47</f>
      </c>
    </row>
    <row r="5" ht="12.75">
      <c r="B5" s="91" t="s">
        <v>69</v>
      </c>
    </row>
    <row r="6" spans="2:9" ht="12.75">
      <c r="B6" s="47" t="str">
        <f>Aehnlichkeit!C5</f>
        <v>1a</v>
      </c>
      <c r="C6" s="47" t="str">
        <f>Aehnlichkeit!D5</f>
        <v>1b</v>
      </c>
      <c r="D6" s="47" t="str">
        <f>Aehnlichkeit!E5</f>
        <v>2a</v>
      </c>
      <c r="E6" s="47" t="str">
        <f>Aehnlichkeit!F5</f>
        <v>2b</v>
      </c>
      <c r="F6" s="47" t="str">
        <f>Aehnlichkeit!G5</f>
        <v>3a</v>
      </c>
      <c r="G6" s="47" t="str">
        <f>Aehnlichkeit!H5</f>
        <v>3b</v>
      </c>
      <c r="H6" s="47" t="str">
        <f>Aehnlichkeit!I5</f>
        <v>3c</v>
      </c>
      <c r="I6" t="s">
        <v>70</v>
      </c>
    </row>
    <row r="7" spans="1:9" ht="12.75">
      <c r="A7" s="47" t="s">
        <v>71</v>
      </c>
      <c r="B7" s="47">
        <f>SUM(Aehnlichkeit!C7:C36)</f>
        <v>0</v>
      </c>
      <c r="C7" s="47">
        <f>SUM(Aehnlichkeit!D7:D36)</f>
        <v>0</v>
      </c>
      <c r="D7" s="47">
        <f>SUM(Aehnlichkeit!E7:E36)</f>
        <v>0</v>
      </c>
      <c r="E7" s="47">
        <f>SUM(Aehnlichkeit!F7:F36)</f>
        <v>0</v>
      </c>
      <c r="F7" s="47">
        <f>SUM(Aehnlichkeit!G7:G36)</f>
        <v>0</v>
      </c>
      <c r="G7" s="47">
        <f>SUM(Aehnlichkeit!H7:H36)</f>
        <v>0</v>
      </c>
      <c r="H7" s="47">
        <f>SUM(Aehnlichkeit!I7:I36)</f>
        <v>0</v>
      </c>
      <c r="I7" s="47">
        <f>SUM(Aehnlichkeit!J7:J36)</f>
        <v>0</v>
      </c>
    </row>
    <row r="8" spans="1:9" ht="12.75">
      <c r="A8" s="47" t="s">
        <v>72</v>
      </c>
      <c r="B8" s="47">
        <f>IF(B7=0,"",ROUND((B7/$B$3)/(Aehnlichkeit!C6)*100,2))</f>
      </c>
      <c r="C8" s="47">
        <f>IF(C7=0,"",ROUND((C7/$B$3)/(Aehnlichkeit!D6)*100,2))</f>
      </c>
      <c r="D8" s="47">
        <f>IF(D7=0,"",ROUND((D7/$B$3)/(Aehnlichkeit!E6)*100,2))</f>
      </c>
      <c r="E8" s="47">
        <f>IF(E7=0,"",ROUND((E7/$B$3)/(Aehnlichkeit!F6)*100,2))</f>
      </c>
      <c r="F8" s="47">
        <f>IF(F7=0,"",ROUND((F7/$B$3)/(Aehnlichkeit!G6)*100,2))</f>
      </c>
      <c r="G8" s="47">
        <f>IF(G7=0,"",ROUND((G7/$B$3)/(Aehnlichkeit!H6)*100,2))</f>
      </c>
      <c r="H8" s="47">
        <f>IF(H7=0,"",ROUND((H7/$B$3)/(Aehnlichkeit!I6)*100,2))</f>
      </c>
      <c r="I8" s="47">
        <f>IF(I7=0,"",ROUND((I7/$B$3)/(Aehnlichkeit!J6)*100,2))</f>
      </c>
    </row>
    <row r="11" ht="12.75">
      <c r="B11" s="91" t="s">
        <v>73</v>
      </c>
    </row>
    <row r="12" spans="2:7" ht="12.75">
      <c r="B12" s="47">
        <f>Pythagoras!C5</f>
        <v>1</v>
      </c>
      <c r="C12" s="47">
        <f>Pythagoras!D5</f>
        <v>2</v>
      </c>
      <c r="D12" s="47" t="str">
        <f>Pythagoras!E5</f>
        <v>3a</v>
      </c>
      <c r="E12" s="47" t="str">
        <f>Pythagoras!F5</f>
        <v>3b</v>
      </c>
      <c r="F12" s="47">
        <f>Pythagoras!G5</f>
        <v>4</v>
      </c>
      <c r="G12" s="47" t="s">
        <v>74</v>
      </c>
    </row>
    <row r="13" spans="1:7" ht="12.75">
      <c r="A13" s="47" t="s">
        <v>75</v>
      </c>
      <c r="B13" s="47">
        <f>SUM(Pythagoras!C7:C36)</f>
        <v>0</v>
      </c>
      <c r="C13" s="47">
        <f>SUM(Pythagoras!D7:D36)</f>
        <v>0</v>
      </c>
      <c r="D13" s="47">
        <f>SUM(Pythagoras!E7:E36)</f>
        <v>0</v>
      </c>
      <c r="E13" s="47">
        <f>SUM(Pythagoras!F7:F36)</f>
        <v>0</v>
      </c>
      <c r="F13" s="47">
        <f>SUM(Pythagoras!G7:G36)</f>
        <v>0</v>
      </c>
      <c r="G13" s="47">
        <f>SUM(Pythagoras!H7:H36)</f>
        <v>0</v>
      </c>
    </row>
    <row r="14" spans="1:7" ht="12.75">
      <c r="A14" s="47" t="str">
        <f>A8</f>
        <v>Erfolgsquote</v>
      </c>
      <c r="B14" s="47">
        <f>IF(B13=0,"",ROUND((B13/$B$3)/(Pythagoras!C6)*100,2))</f>
      </c>
      <c r="C14" s="47">
        <f>IF(C13=0,"",ROUND((C13/$B$3)/(Pythagoras!D6)*100,2))</f>
      </c>
      <c r="D14" s="47">
        <f>IF(D13=0,"",ROUND((D13/$B$3)/(Pythagoras!E6)*100,2))</f>
      </c>
      <c r="E14" s="47">
        <f>IF(E13=0,"",ROUND((E13/$B$3)/(Pythagoras!F6)*100,2))</f>
      </c>
      <c r="F14" s="47">
        <f>IF(F13=0,"",ROUND((F13/$B$3)/(Pythagoras!G6)*100,2))</f>
      </c>
      <c r="G14" s="47">
        <f>IF(G13=0,"",ROUND((G13/$B$3)/(Pythagoras!H6)*100,2))</f>
      </c>
    </row>
    <row r="17" ht="12.75">
      <c r="B17" s="91" t="s">
        <v>76</v>
      </c>
    </row>
    <row r="18" spans="2:7" ht="12.75">
      <c r="B18" s="47">
        <f>Gleichungssysteme!C5</f>
        <v>1</v>
      </c>
      <c r="C18" s="47" t="str">
        <f>Gleichungssysteme!D5</f>
        <v>2a</v>
      </c>
      <c r="D18" s="47" t="str">
        <f>Gleichungssysteme!E5</f>
        <v>2b</v>
      </c>
      <c r="E18" s="47" t="str">
        <f>Gleichungssysteme!F5</f>
        <v>2c</v>
      </c>
      <c r="F18" s="47" t="str">
        <f>Gleichungssysteme!G5</f>
        <v>2d</v>
      </c>
      <c r="G18" s="47" t="s">
        <v>77</v>
      </c>
    </row>
    <row r="19" spans="1:7" ht="12.75">
      <c r="A19" s="47" t="s">
        <v>78</v>
      </c>
      <c r="B19" s="47">
        <f>SUM(Gleichungssysteme!C7:C36)</f>
        <v>0</v>
      </c>
      <c r="C19" s="47">
        <f>SUM(Gleichungssysteme!D7:D36)</f>
        <v>0</v>
      </c>
      <c r="D19" s="47">
        <f>SUM(Gleichungssysteme!E7:E36)</f>
        <v>0</v>
      </c>
      <c r="E19" s="47">
        <f>SUM(Gleichungssysteme!F7:F36)</f>
        <v>0</v>
      </c>
      <c r="F19" s="47">
        <f>SUM(Gleichungssysteme!G7:G36)</f>
        <v>0</v>
      </c>
      <c r="G19" s="47">
        <f>SUM(Gleichungssysteme!H7:H36)</f>
        <v>0</v>
      </c>
    </row>
    <row r="20" spans="1:8" ht="12.75">
      <c r="A20" s="47" t="str">
        <f>A14</f>
        <v>Erfolgsquote</v>
      </c>
      <c r="B20" s="47">
        <f>IF(B19=0,"",ROUND((B19/$B$3)/(Gleichungssysteme!C6)*100,2))</f>
      </c>
      <c r="C20" s="47">
        <f>IF(C19=0,"",ROUND((C19/$B$3)/(Gleichungssysteme!D6)*100,2))</f>
      </c>
      <c r="D20" s="47">
        <f>IF(D19=0,"",ROUND((D19/$B$3)/(Gleichungssysteme!E6)*100,2))</f>
      </c>
      <c r="E20" s="47">
        <f>IF(E19=0,"",ROUND((E19/$B$3)/(Gleichungssysteme!F6)*100,2))</f>
      </c>
      <c r="F20" s="47">
        <f>IF(F19=0,"",ROUND((F19/$B$3)/(Gleichungssysteme!G6)*100,2))</f>
      </c>
      <c r="G20" s="47">
        <f>IF(G19=0,"",ROUND((G19/$B$3)/(Gleichungssysteme!H6)*100,2))</f>
      </c>
      <c r="H20" s="47">
        <f>IF(H19=0,"",ROUND((H19/$B$3)/(Gleichungssysteme!H6)*100,2))</f>
      </c>
    </row>
    <row r="23" ht="12.75">
      <c r="B23" s="91" t="s">
        <v>79</v>
      </c>
    </row>
    <row r="24" spans="2:10" ht="12.75">
      <c r="B24" s="47" t="str">
        <f>Kreis!C5</f>
        <v>1a</v>
      </c>
      <c r="C24" s="47" t="str">
        <f>Kreis!D5</f>
        <v>1b</v>
      </c>
      <c r="D24" s="47" t="str">
        <f>Kreis!E5</f>
        <v>1c</v>
      </c>
      <c r="E24" s="47" t="str">
        <f>Kreis!F5</f>
        <v>2a</v>
      </c>
      <c r="F24" s="47" t="str">
        <f>Kreis!G5</f>
        <v>2b</v>
      </c>
      <c r="G24" s="47" t="str">
        <f>Kreis!H5</f>
        <v>3a</v>
      </c>
      <c r="H24" s="47" t="str">
        <f>Kreis!I5</f>
        <v>3b</v>
      </c>
      <c r="I24" s="47" t="str">
        <f>Kreis!J5</f>
        <v>3c</v>
      </c>
      <c r="J24" s="47" t="s">
        <v>80</v>
      </c>
    </row>
    <row r="25" spans="1:10" ht="12.75">
      <c r="A25" s="47" t="s">
        <v>81</v>
      </c>
      <c r="B25" s="47">
        <f>SUM(Kreis!C7:C36)</f>
        <v>0</v>
      </c>
      <c r="C25" s="47">
        <f>SUM(Kreis!D7:D36)</f>
        <v>0</v>
      </c>
      <c r="D25" s="47">
        <f>SUM(Kreis!E7:E36)</f>
        <v>0</v>
      </c>
      <c r="E25" s="47">
        <f>SUM(Kreis!F7:F36)</f>
        <v>0</v>
      </c>
      <c r="F25" s="47">
        <f>SUM(Kreis!G7:G36)</f>
        <v>0</v>
      </c>
      <c r="G25" s="47">
        <f>SUM(Kreis!H7:H36)</f>
        <v>0</v>
      </c>
      <c r="H25" s="47">
        <f>SUM(Kreis!I7:I36)</f>
        <v>0</v>
      </c>
      <c r="I25" s="47">
        <f>SUM(Kreis!J7:J36)</f>
        <v>0</v>
      </c>
      <c r="J25" s="47">
        <f>SUM(Kreis!K7:K36)</f>
        <v>0</v>
      </c>
    </row>
    <row r="26" spans="1:10" ht="12.75">
      <c r="A26" s="47" t="str">
        <f>A20</f>
        <v>Erfolgsquote</v>
      </c>
      <c r="B26" s="47">
        <f>IF(B25=0,"",ROUND((B25/$B$3)/(Kreis!C6)*100,2))</f>
      </c>
      <c r="C26" s="47">
        <f>IF(C25=0,"",ROUND((C25/$B$3)/(Kreis!D6)*100,2))</f>
      </c>
      <c r="D26" s="47">
        <f>IF(D25=0,"",ROUND((D25/$B$3)/(Kreis!E6)*100,2))</f>
      </c>
      <c r="E26" s="47">
        <f>IF(E25=0,"",ROUND((E25/$B$3)/(Kreis!F6)*100,2))</f>
      </c>
      <c r="F26" s="47">
        <f>IF(F25=0,"",ROUND((F25/$B$3)/(Kreis!G6)*100,2))</f>
      </c>
      <c r="G26" s="47">
        <f>IF(G25=0,"",ROUND((G25/$B$3)/(Kreis!H6)*100,2))</f>
      </c>
      <c r="H26" s="47">
        <f>IF(H25=0,"",ROUND((H25/$B$3)/(Kreis!I6)*100,2))</f>
      </c>
      <c r="I26" s="47">
        <f>IF(I25=0,"",ROUND((I25/$B$3)/(Kreis!J6)*100,2))</f>
      </c>
      <c r="J26" s="47">
        <f>IF(J25=0,"",ROUND((J25/$B$3)/(Kreis!K6)*100,2))</f>
      </c>
    </row>
    <row r="53" spans="1:23" ht="12.75">
      <c r="A53" s="91" t="s">
        <v>82</v>
      </c>
      <c r="F53" s="91" t="s">
        <v>83</v>
      </c>
      <c r="L53" s="91" t="s">
        <v>84</v>
      </c>
      <c r="Q53" s="91" t="s">
        <v>85</v>
      </c>
      <c r="W53" s="91" t="s">
        <v>86</v>
      </c>
    </row>
    <row r="54" spans="1:27" ht="12.75">
      <c r="A54" s="47" t="s">
        <v>87</v>
      </c>
      <c r="B54" s="47" t="s">
        <v>88</v>
      </c>
      <c r="C54" s="47" t="s">
        <v>89</v>
      </c>
      <c r="D54" s="47" t="s">
        <v>90</v>
      </c>
      <c r="E54" s="47">
        <v>3</v>
      </c>
      <c r="F54" s="47" t="s">
        <v>91</v>
      </c>
      <c r="G54" s="47" t="s">
        <v>92</v>
      </c>
      <c r="H54" s="47" t="s">
        <v>93</v>
      </c>
      <c r="I54" s="47" t="s">
        <v>94</v>
      </c>
      <c r="J54" s="47" t="s">
        <v>95</v>
      </c>
      <c r="K54" s="47">
        <v>3</v>
      </c>
      <c r="L54" s="47" t="s">
        <v>96</v>
      </c>
      <c r="M54" s="47" t="s">
        <v>97</v>
      </c>
      <c r="N54" s="47" t="s">
        <v>98</v>
      </c>
      <c r="O54" s="47" t="s">
        <v>99</v>
      </c>
      <c r="P54" s="47" t="s">
        <v>100</v>
      </c>
      <c r="Q54" s="47" t="s">
        <v>101</v>
      </c>
      <c r="R54" s="47" t="s">
        <v>102</v>
      </c>
      <c r="S54" s="47" t="s">
        <v>103</v>
      </c>
      <c r="T54" s="47" t="s">
        <v>104</v>
      </c>
      <c r="U54" s="47" t="s">
        <v>105</v>
      </c>
      <c r="V54" s="47" t="s">
        <v>106</v>
      </c>
      <c r="W54" s="47" t="s">
        <v>107</v>
      </c>
      <c r="X54" s="47" t="s">
        <v>108</v>
      </c>
      <c r="Y54" s="47" t="s">
        <v>109</v>
      </c>
      <c r="Z54" s="47" t="s">
        <v>110</v>
      </c>
      <c r="AA54" s="47" t="s">
        <v>111</v>
      </c>
    </row>
    <row r="55" spans="1:27" ht="12.75">
      <c r="A55" s="47">
        <f>B8</f>
      </c>
      <c r="B55" s="47">
        <f>C8</f>
      </c>
      <c r="C55" s="47">
        <f>D8</f>
      </c>
      <c r="D55" s="47">
        <f>E8</f>
      </c>
      <c r="E55" s="47">
        <f>F8</f>
      </c>
      <c r="F55" s="47">
        <f aca="true" t="shared" si="0" ref="F55:K55">B14</f>
      </c>
      <c r="G55" s="47">
        <f t="shared" si="0"/>
      </c>
      <c r="H55" s="47">
        <f t="shared" si="0"/>
      </c>
      <c r="I55" s="47">
        <f t="shared" si="0"/>
      </c>
      <c r="J55" s="47">
        <f t="shared" si="0"/>
      </c>
      <c r="K55" s="47">
        <f t="shared" si="0"/>
      </c>
      <c r="L55" s="47">
        <f>B20</f>
      </c>
      <c r="M55" s="47">
        <f>C20</f>
      </c>
      <c r="N55" s="47">
        <f>D20</f>
      </c>
      <c r="O55" s="47">
        <f>E20</f>
      </c>
      <c r="P55" s="47">
        <f>F20</f>
      </c>
      <c r="Q55" s="47">
        <f aca="true" t="shared" si="1" ref="Q55:V55">B26</f>
      </c>
      <c r="R55" s="47">
        <f t="shared" si="1"/>
      </c>
      <c r="S55" s="47">
        <f t="shared" si="1"/>
      </c>
      <c r="T55" s="47">
        <f t="shared" si="1"/>
      </c>
      <c r="U55" s="47">
        <f t="shared" si="1"/>
      </c>
      <c r="V55" s="47">
        <f t="shared" si="1"/>
      </c>
      <c r="W55" s="47">
        <f>B32</f>
        <v>0</v>
      </c>
      <c r="X55" s="47">
        <f>C32</f>
        <v>0</v>
      </c>
      <c r="Y55" s="47">
        <f>D32</f>
        <v>0</v>
      </c>
      <c r="Z55" s="47">
        <f>E32</f>
        <v>0</v>
      </c>
      <c r="AA55" s="47">
        <f>F32</f>
        <v>0</v>
      </c>
    </row>
  </sheetData>
  <printOptions/>
  <pageMargins left="0.7479166666666667" right="0.7479166666666667" top="0.9840277777777778" bottom="0.9840277777777778" header="0.5118055555555556" footer="0.5118055555555556"/>
  <pageSetup fitToHeight="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Koepsell Andreas</cp:lastModifiedBy>
  <cp:lastPrinted>2006-05-10T15:46:50Z</cp:lastPrinted>
  <dcterms:created xsi:type="dcterms:W3CDTF">2006-05-10T09:34:07Z</dcterms:created>
  <dcterms:modified xsi:type="dcterms:W3CDTF">2006-05-17T07:27:15Z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