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gemeiner Teil" sheetId="1" r:id="rId1"/>
    <sheet name="Pflicht- und Wahlaufgaben" sheetId="2" r:id="rId2"/>
    <sheet name="Gesamt" sheetId="3" r:id="rId3"/>
    <sheet name="Zensurenspiegel" sheetId="4" r:id="rId4"/>
    <sheet name="Schutzkennwort" sheetId="5" r:id="rId5"/>
  </sheets>
  <definedNames/>
  <calcPr fullCalcOnLoad="1"/>
</workbook>
</file>

<file path=xl/sharedStrings.xml><?xml version="1.0" encoding="utf-8"?>
<sst xmlns="http://schemas.openxmlformats.org/spreadsheetml/2006/main" count="152" uniqueCount="72">
  <si>
    <t>A l l g e m e i n e r   T e i l</t>
  </si>
  <si>
    <t>Nr.</t>
  </si>
  <si>
    <t>Name, Vorname</t>
  </si>
  <si>
    <t>1a</t>
  </si>
  <si>
    <t>1b</t>
  </si>
  <si>
    <t>2a</t>
  </si>
  <si>
    <t>2b</t>
  </si>
  <si>
    <t>2c</t>
  </si>
  <si>
    <t>3a</t>
  </si>
  <si>
    <t>3b</t>
  </si>
  <si>
    <t>4a</t>
  </si>
  <si>
    <t>4b</t>
  </si>
  <si>
    <t>Summe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</si>
  <si>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</si>
  <si>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</si>
  <si>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</si>
  <si>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</si>
  <si>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</si>
  <si>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</si>
  <si>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</si>
  <si>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</si>
  <si>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</si>
  <si>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</si>
  <si>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</si>
  <si>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</si>
  <si>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</si>
  <si>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</si>
  <si>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</si>
  <si>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</si>
  <si>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</si>
  <si>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</si>
  <si>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</si>
  <si>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</si>
  <si>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</si>
  <si>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</si>
  <si>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</si>
  <si>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</si>
  <si>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</si>
  <si>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</si>
  <si>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</si>
  <si>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</si>
  <si>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Durchschnittspunktzahl:</t>
  </si>
  <si>
    <t>P f l i c h t a u f g a b e n   u n d   W a h l a u  f g a b e n   1 ,   2 ,   3 ,   4</t>
  </si>
  <si>
    <t>4c</t>
  </si>
  <si>
    <t>4d</t>
  </si>
  <si>
    <t>5a</t>
  </si>
  <si>
    <t>5b</t>
  </si>
  <si>
    <t>1c</t>
  </si>
  <si>
    <t>1d</t>
  </si>
  <si>
    <t>2d</t>
  </si>
  <si>
    <t>3c</t>
  </si>
  <si>
    <t>3d</t>
  </si>
  <si>
    <t>G e s a m t e r g e b n i s</t>
  </si>
  <si>
    <t>Allgemeiner Teil</t>
  </si>
  <si>
    <t>Pflichtaufgaben</t>
  </si>
  <si>
    <t>Wahlaufgaben</t>
  </si>
  <si>
    <t>(Prozent)
(nicht relevant)</t>
  </si>
  <si>
    <t>Note
(ohne + bzw. -)</t>
  </si>
  <si>
    <t>Durchschnittspunktzahl: / -note:</t>
  </si>
  <si>
    <t>Note</t>
  </si>
  <si>
    <t>Anzahl</t>
  </si>
  <si>
    <t>Zensuren-
durchschnitt:</t>
  </si>
  <si>
    <t>Hauptschule Klasse 10 A-Kurs   -   Zentrale Abschlussprüfung Mathematik   -   14. Mai 2009 (Haupttermin)</t>
  </si>
  <si>
    <t>9a</t>
  </si>
  <si>
    <t>9b</t>
  </si>
  <si>
    <t>6a</t>
  </si>
  <si>
    <t>6b</t>
  </si>
  <si>
    <t>6c</t>
  </si>
  <si>
    <t>6d</t>
  </si>
  <si>
    <t>4e</t>
  </si>
  <si>
    <t>Code</t>
  </si>
  <si>
    <t>Kennwort zum Ausschalten des Blattschutzes: PD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</si>
</sst>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(0.0\)"/>
    <numFmt numFmtId="174" formatCode="#,##0.0\ _€"/>
  </numFmts>
  <fonts count="2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 shrinkToFit="1"/>
      <protection locked="0"/>
    </xf>
    <xf numFmtId="0" fontId="0" fillId="0" borderId="29" xfId="0" applyNumberFormat="1" applyBorder="1" applyAlignment="1" applyProtection="1">
      <alignment horizontal="center" vertical="center" shrinkToFit="1"/>
      <protection locked="0"/>
    </xf>
    <xf numFmtId="0" fontId="0" fillId="0" borderId="30" xfId="0" applyNumberForma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 shrinkToFit="1"/>
      <protection locked="0"/>
    </xf>
    <xf numFmtId="0" fontId="0" fillId="0" borderId="35" xfId="0" applyNumberFormat="1" applyBorder="1" applyAlignment="1" applyProtection="1">
      <alignment horizontal="center" vertical="center" shrinkToFit="1"/>
      <protection locked="0"/>
    </xf>
    <xf numFmtId="0" fontId="0" fillId="0" borderId="36" xfId="0" applyNumberForma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6" xfId="0" applyNumberFormat="1" applyBorder="1" applyAlignment="1" applyProtection="1">
      <alignment horizontal="center" vertical="center" shrinkToFit="1"/>
      <protection locked="0"/>
    </xf>
    <xf numFmtId="172" fontId="0" fillId="0" borderId="39" xfId="0" applyNumberFormat="1" applyBorder="1" applyAlignment="1" applyProtection="1">
      <alignment horizontal="center" vertical="center"/>
      <protection/>
    </xf>
    <xf numFmtId="172" fontId="0" fillId="0" borderId="40" xfId="0" applyNumberFormat="1" applyBorder="1" applyAlignment="1" applyProtection="1">
      <alignment horizontal="center" vertical="center"/>
      <protection/>
    </xf>
    <xf numFmtId="172" fontId="0" fillId="0" borderId="41" xfId="0" applyNumberFormat="1" applyBorder="1" applyAlignment="1" applyProtection="1">
      <alignment horizontal="center" vertical="center"/>
      <protection/>
    </xf>
    <xf numFmtId="172" fontId="0" fillId="0" borderId="42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2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9" xfId="0" applyNumberFormat="1" applyBorder="1" applyAlignment="1" applyProtection="1">
      <alignment horizontal="center" vertical="center"/>
      <protection/>
    </xf>
    <xf numFmtId="0" fontId="0" fillId="0" borderId="27" xfId="0" applyNumberFormat="1" applyBorder="1" applyAlignment="1" applyProtection="1">
      <alignment horizontal="center" vertical="center" shrinkToFit="1"/>
      <protection locked="0"/>
    </xf>
    <xf numFmtId="0" fontId="0" fillId="0" borderId="45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50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 shrinkToFit="1"/>
      <protection/>
    </xf>
    <xf numFmtId="0" fontId="0" fillId="0" borderId="21" xfId="0" applyNumberFormat="1" applyBorder="1" applyAlignment="1" applyProtection="1">
      <alignment horizontal="center" vertical="center" shrinkToFit="1"/>
      <protection/>
    </xf>
    <xf numFmtId="172" fontId="0" fillId="0" borderId="46" xfId="0" applyNumberForma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" vertical="center" shrinkToFit="1"/>
      <protection/>
    </xf>
    <xf numFmtId="0" fontId="0" fillId="0" borderId="19" xfId="0" applyNumberForma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horizontal="center" vertical="center" shrinkToFit="1"/>
      <protection/>
    </xf>
    <xf numFmtId="172" fontId="0" fillId="0" borderId="39" xfId="0" applyNumberFormat="1" applyBorder="1" applyAlignment="1" applyProtection="1">
      <alignment horizontal="center" vertical="center" shrinkToFit="1"/>
      <protection/>
    </xf>
    <xf numFmtId="172" fontId="0" fillId="0" borderId="40" xfId="0" applyNumberFormat="1" applyBorder="1" applyAlignment="1" applyProtection="1">
      <alignment horizontal="center" vertical="center" shrinkToFit="1"/>
      <protection/>
    </xf>
    <xf numFmtId="172" fontId="0" fillId="0" borderId="51" xfId="0" applyNumberFormat="1" applyBorder="1" applyAlignment="1" applyProtection="1">
      <alignment horizontal="center" vertical="center" shrinkToFit="1"/>
      <protection/>
    </xf>
    <xf numFmtId="172" fontId="0" fillId="0" borderId="52" xfId="0" applyNumberFormat="1" applyBorder="1" applyAlignment="1" applyProtection="1">
      <alignment horizontal="center" vertical="center"/>
      <protection/>
    </xf>
    <xf numFmtId="172" fontId="0" fillId="0" borderId="41" xfId="0" applyNumberFormat="1" applyBorder="1" applyAlignment="1" applyProtection="1">
      <alignment horizontal="center" vertical="center" shrinkToFit="1"/>
      <protection/>
    </xf>
    <xf numFmtId="172" fontId="0" fillId="0" borderId="53" xfId="0" applyNumberFormat="1" applyBorder="1" applyAlignment="1" applyProtection="1">
      <alignment horizontal="center" vertical="center" shrinkToFit="1"/>
      <protection/>
    </xf>
    <xf numFmtId="172" fontId="0" fillId="0" borderId="54" xfId="0" applyNumberFormat="1" applyBorder="1" applyAlignment="1" applyProtection="1">
      <alignment horizontal="center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3" fontId="0" fillId="0" borderId="55" xfId="0" applyNumberForma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173" fontId="0" fillId="0" borderId="56" xfId="0" applyNumberForma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173" fontId="0" fillId="0" borderId="57" xfId="0" applyNumberForma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173" fontId="0" fillId="0" borderId="58" xfId="0" applyNumberForma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172" fontId="0" fillId="0" borderId="51" xfId="0" applyNumberFormat="1" applyBorder="1" applyAlignment="1" applyProtection="1">
      <alignment horizontal="center" vertical="center"/>
      <protection/>
    </xf>
    <xf numFmtId="173" fontId="0" fillId="0" borderId="54" xfId="0" applyNumberFormat="1" applyBorder="1" applyAlignment="1" applyProtection="1">
      <alignment horizontal="center" vertical="center"/>
      <protection/>
    </xf>
    <xf numFmtId="172" fontId="3" fillId="0" borderId="5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2" fontId="4" fillId="0" borderId="5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2" fontId="0" fillId="0" borderId="44" xfId="0" applyNumberForma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25" fillId="0" borderId="0" xfId="53" applyFont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wertung RS 10 Erster Termi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CFFFF"/>
          <bgColor rgb="FFCCFFFF"/>
        </patternFill>
      </fill>
      <border/>
    </dxf>
    <dxf>
      <font>
        <b val="0"/>
        <color rgb="FFFFFFFF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A1" sqref="A1:W1"/>
    </sheetView>
  </sheetViews>
  <sheetFormatPr defaultColWidth="11.421875" defaultRowHeight="12.75"/>
  <cols>
    <col min="1" max="1" width="4.7109375" style="1" customWidth="1"/>
    <col min="2" max="2" width="20.7109375" style="1" customWidth="1"/>
    <col min="3" max="3" width="10.7109375" style="1" customWidth="1"/>
    <col min="4" max="12" width="3.7109375" style="1" customWidth="1"/>
    <col min="13" max="13" width="3.7109375" style="2" customWidth="1"/>
    <col min="14" max="14" width="3.7109375" style="1" customWidth="1"/>
    <col min="15" max="15" width="3.7109375" style="3" customWidth="1"/>
    <col min="16" max="16" width="3.7109375" style="2" customWidth="1"/>
    <col min="17" max="17" width="3.7109375" style="1" customWidth="1"/>
    <col min="18" max="18" width="3.7109375" style="2" customWidth="1"/>
    <col min="19" max="22" width="3.7109375" style="1" customWidth="1"/>
    <col min="23" max="23" width="8.7109375" style="1" customWidth="1"/>
    <col min="24" max="16384" width="11.421875" style="1" customWidth="1"/>
  </cols>
  <sheetData>
    <row r="1" spans="1:23" ht="19.5" customHeight="1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3" spans="1:23" ht="13.5" thickBot="1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15.75" customHeight="1" thickBot="1">
      <c r="A4" s="123" t="s">
        <v>1</v>
      </c>
      <c r="B4" s="124" t="s">
        <v>2</v>
      </c>
      <c r="C4" s="125" t="s">
        <v>70</v>
      </c>
      <c r="D4" s="4" t="s">
        <v>3</v>
      </c>
      <c r="E4" s="5" t="s">
        <v>4</v>
      </c>
      <c r="F4" s="5" t="s">
        <v>5</v>
      </c>
      <c r="G4" s="5" t="s">
        <v>6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6">
        <v>8</v>
      </c>
      <c r="N4" s="6" t="s">
        <v>63</v>
      </c>
      <c r="O4" s="6" t="s">
        <v>64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7">
        <v>16</v>
      </c>
      <c r="W4" s="8" t="s">
        <v>12</v>
      </c>
    </row>
    <row r="5" spans="1:23" ht="15.75" customHeight="1" thickBot="1">
      <c r="A5" s="123"/>
      <c r="B5" s="124"/>
      <c r="C5" s="126"/>
      <c r="D5" s="9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2</v>
      </c>
      <c r="K5" s="10">
        <v>1</v>
      </c>
      <c r="L5" s="10">
        <v>2</v>
      </c>
      <c r="M5" s="10">
        <v>4</v>
      </c>
      <c r="N5" s="10">
        <v>1</v>
      </c>
      <c r="O5" s="10">
        <v>1</v>
      </c>
      <c r="P5" s="10">
        <v>1</v>
      </c>
      <c r="Q5" s="10">
        <v>1</v>
      </c>
      <c r="R5" s="10">
        <v>2</v>
      </c>
      <c r="S5" s="10">
        <v>2</v>
      </c>
      <c r="T5" s="10">
        <v>2</v>
      </c>
      <c r="U5" s="10">
        <v>2</v>
      </c>
      <c r="V5" s="11">
        <v>1</v>
      </c>
      <c r="W5" s="12">
        <f>SUM(D5:V5)</f>
        <v>28</v>
      </c>
    </row>
    <row r="6" spans="1:23" ht="4.5" customHeight="1" thickBot="1">
      <c r="A6" s="13"/>
      <c r="B6" s="14"/>
      <c r="C6" s="15"/>
      <c r="D6" s="1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8"/>
    </row>
    <row r="7" spans="1:23" ht="15.75" customHeight="1">
      <c r="A7" s="19" t="s">
        <v>13</v>
      </c>
      <c r="B7" s="113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8">
        <f>IF(COUNTBLANK(D7:V7)&lt;19,SUM(D7:V7),"")</f>
      </c>
    </row>
    <row r="8" spans="1:23" ht="15.75" customHeight="1">
      <c r="A8" s="25" t="s">
        <v>14</v>
      </c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1">
        <f aca="true" t="shared" si="0" ref="W8:W34">IF(COUNTBLANK(D8:V8)&lt;19,SUM(D8:V8),"")</f>
      </c>
    </row>
    <row r="9" spans="1:23" ht="15.75" customHeight="1">
      <c r="A9" s="25" t="s">
        <v>15</v>
      </c>
      <c r="B9" s="26"/>
      <c r="C9" s="27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1">
        <f t="shared" si="0"/>
      </c>
    </row>
    <row r="10" spans="1:23" ht="15.75" customHeight="1">
      <c r="A10" s="25" t="s">
        <v>16</v>
      </c>
      <c r="B10" s="26"/>
      <c r="C10" s="27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1">
        <f t="shared" si="0"/>
      </c>
    </row>
    <row r="11" spans="1:23" ht="15.75" customHeight="1" thickBot="1">
      <c r="A11" s="9" t="s">
        <v>17</v>
      </c>
      <c r="B11" s="118"/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12">
        <f t="shared" si="0"/>
      </c>
    </row>
    <row r="12" spans="1:23" ht="15.75" customHeight="1">
      <c r="A12" s="37" t="s">
        <v>18</v>
      </c>
      <c r="B12" s="20"/>
      <c r="C12" s="38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39">
        <f t="shared" si="0"/>
      </c>
    </row>
    <row r="13" spans="1:23" ht="15.75" customHeight="1">
      <c r="A13" s="25" t="s">
        <v>19</v>
      </c>
      <c r="B13" s="26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1">
        <f t="shared" si="0"/>
      </c>
    </row>
    <row r="14" spans="1:23" ht="15.75" customHeight="1">
      <c r="A14" s="25" t="s">
        <v>20</v>
      </c>
      <c r="B14" s="26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31">
        <f t="shared" si="0"/>
      </c>
    </row>
    <row r="15" spans="1:23" ht="15.75" customHeight="1">
      <c r="A15" s="25" t="s">
        <v>21</v>
      </c>
      <c r="B15" s="26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31">
        <f t="shared" si="0"/>
      </c>
    </row>
    <row r="16" spans="1:23" ht="15.75" customHeight="1" thickBot="1">
      <c r="A16" s="9" t="s">
        <v>22</v>
      </c>
      <c r="B16" s="32"/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/>
      <c r="W16" s="12">
        <f t="shared" si="0"/>
      </c>
    </row>
    <row r="17" spans="1:23" ht="15.75" customHeight="1">
      <c r="A17" s="37" t="s">
        <v>23</v>
      </c>
      <c r="B17" s="20"/>
      <c r="C17" s="38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39">
        <f t="shared" si="0"/>
      </c>
    </row>
    <row r="18" spans="1:23" ht="15.75" customHeight="1">
      <c r="A18" s="25" t="s">
        <v>24</v>
      </c>
      <c r="B18" s="26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31">
        <f t="shared" si="0"/>
      </c>
    </row>
    <row r="19" spans="1:23" ht="15.75" customHeight="1">
      <c r="A19" s="25" t="s">
        <v>25</v>
      </c>
      <c r="B19" s="26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31">
        <f t="shared" si="0"/>
      </c>
    </row>
    <row r="20" spans="1:23" ht="15.75" customHeight="1">
      <c r="A20" s="25" t="s">
        <v>26</v>
      </c>
      <c r="B20" s="26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31">
        <f t="shared" si="0"/>
      </c>
    </row>
    <row r="21" spans="1:23" ht="15.75" customHeight="1" thickBot="1">
      <c r="A21" s="9" t="s">
        <v>27</v>
      </c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  <c r="W21" s="12">
        <f t="shared" si="0"/>
      </c>
    </row>
    <row r="22" spans="1:23" ht="15.75" customHeight="1">
      <c r="A22" s="37" t="s">
        <v>28</v>
      </c>
      <c r="B22" s="20"/>
      <c r="C22" s="38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39">
        <f t="shared" si="0"/>
      </c>
    </row>
    <row r="23" spans="1:23" ht="15.75" customHeight="1">
      <c r="A23" s="25" t="s">
        <v>29</v>
      </c>
      <c r="B23" s="26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  <c r="W23" s="31">
        <f t="shared" si="0"/>
      </c>
    </row>
    <row r="24" spans="1:23" ht="15.75" customHeight="1">
      <c r="A24" s="25" t="s">
        <v>30</v>
      </c>
      <c r="B24" s="26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1">
        <f t="shared" si="0"/>
      </c>
    </row>
    <row r="25" spans="1:23" ht="15.75" customHeight="1">
      <c r="A25" s="25" t="s">
        <v>31</v>
      </c>
      <c r="B25" s="26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1">
        <f t="shared" si="0"/>
      </c>
    </row>
    <row r="26" spans="1:23" ht="15.75" customHeight="1" thickBot="1">
      <c r="A26" s="9" t="s">
        <v>32</v>
      </c>
      <c r="B26" s="32"/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/>
      <c r="W26" s="12">
        <f t="shared" si="0"/>
      </c>
    </row>
    <row r="27" spans="1:23" ht="15.75" customHeight="1">
      <c r="A27" s="37" t="s">
        <v>33</v>
      </c>
      <c r="B27" s="20"/>
      <c r="C27" s="38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39">
        <f t="shared" si="0"/>
      </c>
    </row>
    <row r="28" spans="1:23" ht="15.75" customHeight="1">
      <c r="A28" s="25" t="s">
        <v>34</v>
      </c>
      <c r="B28" s="26"/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1">
        <f t="shared" si="0"/>
      </c>
    </row>
    <row r="29" spans="1:23" ht="15.75" customHeight="1">
      <c r="A29" s="25" t="s">
        <v>35</v>
      </c>
      <c r="B29" s="26"/>
      <c r="C29" s="27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31">
        <f t="shared" si="0"/>
      </c>
    </row>
    <row r="30" spans="1:23" ht="15.75" customHeight="1">
      <c r="A30" s="25" t="s">
        <v>36</v>
      </c>
      <c r="B30" s="26"/>
      <c r="C30" s="27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31">
        <f t="shared" si="0"/>
      </c>
    </row>
    <row r="31" spans="1:23" ht="15.75" customHeight="1" thickBot="1">
      <c r="A31" s="9" t="s">
        <v>37</v>
      </c>
      <c r="B31" s="32"/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/>
      <c r="W31" s="12">
        <f t="shared" si="0"/>
      </c>
    </row>
    <row r="32" spans="1:23" ht="15.75" customHeight="1">
      <c r="A32" s="37" t="s">
        <v>38</v>
      </c>
      <c r="B32" s="20"/>
      <c r="C32" s="38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/>
      <c r="W32" s="39">
        <f t="shared" si="0"/>
      </c>
    </row>
    <row r="33" spans="1:23" ht="15.75" customHeight="1">
      <c r="A33" s="25" t="s">
        <v>39</v>
      </c>
      <c r="B33" s="26"/>
      <c r="C33" s="27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31">
        <f t="shared" si="0"/>
      </c>
    </row>
    <row r="34" spans="1:23" ht="15.75" customHeight="1" thickBot="1">
      <c r="A34" s="9" t="s">
        <v>40</v>
      </c>
      <c r="B34" s="32"/>
      <c r="C34" s="33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12">
        <f t="shared" si="0"/>
      </c>
    </row>
    <row r="35" spans="1:23" ht="4.5" customHeight="1" thickBot="1">
      <c r="A35" s="13"/>
      <c r="B35" s="14"/>
      <c r="C35" s="15"/>
      <c r="D35" s="1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8"/>
    </row>
    <row r="36" spans="1:23" ht="15.75" customHeight="1" thickBot="1">
      <c r="A36" s="120" t="s">
        <v>41</v>
      </c>
      <c r="B36" s="120"/>
      <c r="C36" s="120"/>
      <c r="D36" s="43">
        <f aca="true" t="shared" si="1" ref="D36:V36">IF(COUNTBLANK(D7:D34)&lt;28,AVERAGE(D7:D34),"")</f>
      </c>
      <c r="E36" s="44">
        <f t="shared" si="1"/>
      </c>
      <c r="F36" s="44">
        <f t="shared" si="1"/>
      </c>
      <c r="G36" s="44">
        <f t="shared" si="1"/>
      </c>
      <c r="H36" s="44">
        <f t="shared" si="1"/>
      </c>
      <c r="I36" s="44">
        <f t="shared" si="1"/>
      </c>
      <c r="J36" s="44">
        <f t="shared" si="1"/>
      </c>
      <c r="K36" s="44">
        <f t="shared" si="1"/>
      </c>
      <c r="L36" s="44">
        <f t="shared" si="1"/>
      </c>
      <c r="M36" s="44">
        <f t="shared" si="1"/>
      </c>
      <c r="N36" s="44">
        <f t="shared" si="1"/>
      </c>
      <c r="O36" s="44">
        <f t="shared" si="1"/>
      </c>
      <c r="P36" s="44">
        <f t="shared" si="1"/>
      </c>
      <c r="Q36" s="44">
        <f t="shared" si="1"/>
      </c>
      <c r="R36" s="44">
        <f t="shared" si="1"/>
      </c>
      <c r="S36" s="44">
        <f t="shared" si="1"/>
      </c>
      <c r="T36" s="44">
        <f t="shared" si="1"/>
      </c>
      <c r="U36" s="44">
        <f t="shared" si="1"/>
      </c>
      <c r="V36" s="45">
        <f t="shared" si="1"/>
      </c>
      <c r="W36" s="46">
        <f>IF(COUNTBLANK(D7:V34)&lt;532,AVERAGE(W7:W34),"")</f>
      </c>
    </row>
  </sheetData>
  <sheetProtection password="CFF9" sheet="1" objects="1" scenarios="1"/>
  <mergeCells count="6">
    <mergeCell ref="A36:C36"/>
    <mergeCell ref="A1:W1"/>
    <mergeCell ref="A3:W3"/>
    <mergeCell ref="A4:A5"/>
    <mergeCell ref="B4:B5"/>
    <mergeCell ref="C4:C5"/>
  </mergeCells>
  <conditionalFormatting sqref="D7:V34">
    <cfRule type="cellIs" priority="1" dxfId="0" operator="greaterThan" stopIfTrue="1">
      <formula>D$5</formula>
    </cfRule>
    <cfRule type="cellIs" priority="2" dxfId="1" operator="equal" stopIfTrue="1">
      <formula>D$5</formula>
    </cfRule>
    <cfRule type="cellIs" priority="3" dxfId="2" operator="greaterThan" stopIfTrue="1">
      <formula>0</formula>
    </cfRule>
  </conditionalFormatting>
  <printOptions horizontalCentered="1"/>
  <pageMargins left="0.3541666666666667" right="0.3541666666666667" top="0.3541666666666667" bottom="0.354166666666666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workbookViewId="0" topLeftCell="A1">
      <selection activeCell="A1" sqref="A1:AM1"/>
    </sheetView>
  </sheetViews>
  <sheetFormatPr defaultColWidth="11.421875" defaultRowHeight="12.75"/>
  <cols>
    <col min="1" max="1" width="4.7109375" style="1" customWidth="1"/>
    <col min="2" max="2" width="20.7109375" style="1" customWidth="1"/>
    <col min="3" max="3" width="10.7109375" style="1" customWidth="1"/>
    <col min="4" max="9" width="2.7109375" style="1" customWidth="1"/>
    <col min="10" max="10" width="2.7109375" style="2" customWidth="1"/>
    <col min="11" max="11" width="2.7109375" style="1" customWidth="1"/>
    <col min="12" max="12" width="2.7109375" style="3" customWidth="1"/>
    <col min="13" max="13" width="2.7109375" style="2" customWidth="1"/>
    <col min="14" max="19" width="2.7109375" style="1" customWidth="1"/>
    <col min="20" max="20" width="2.7109375" style="2" customWidth="1"/>
    <col min="21" max="21" width="7.00390625" style="1" customWidth="1"/>
    <col min="22" max="38" width="2.7109375" style="2" customWidth="1"/>
    <col min="39" max="39" width="7.00390625" style="1" customWidth="1"/>
    <col min="40" max="16384" width="11.421875" style="1" customWidth="1"/>
  </cols>
  <sheetData>
    <row r="1" spans="1:39" ht="19.5" customHeight="1">
      <c r="A1" s="121" t="str">
        <f>'Allgemeiner Teil'!$A$1</f>
        <v>Hauptschule Klasse 10 A-Kurs   -   Zentrale Abschlussprüfung Mathematik   -   14. Mai 2009 (Haupttermin)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3" spans="1:39" ht="13.5" thickBot="1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</row>
    <row r="4" spans="1:39" ht="15.75" customHeight="1" thickBot="1">
      <c r="A4" s="123" t="s">
        <v>1</v>
      </c>
      <c r="B4" s="124" t="s">
        <v>2</v>
      </c>
      <c r="C4" s="125" t="s">
        <v>70</v>
      </c>
      <c r="D4" s="19">
        <v>1</v>
      </c>
      <c r="E4" s="69" t="s">
        <v>5</v>
      </c>
      <c r="F4" s="69" t="s">
        <v>6</v>
      </c>
      <c r="G4" s="69" t="s">
        <v>7</v>
      </c>
      <c r="H4" s="69" t="s">
        <v>49</v>
      </c>
      <c r="I4" s="69" t="s">
        <v>8</v>
      </c>
      <c r="J4" s="114" t="s">
        <v>9</v>
      </c>
      <c r="K4" s="115" t="s">
        <v>50</v>
      </c>
      <c r="L4" s="116" t="s">
        <v>51</v>
      </c>
      <c r="M4" s="69" t="s">
        <v>10</v>
      </c>
      <c r="N4" s="69" t="s">
        <v>11</v>
      </c>
      <c r="O4" s="69" t="s">
        <v>45</v>
      </c>
      <c r="P4" s="69" t="s">
        <v>46</v>
      </c>
      <c r="Q4" s="69" t="s">
        <v>65</v>
      </c>
      <c r="R4" s="69" t="s">
        <v>66</v>
      </c>
      <c r="S4" s="69" t="s">
        <v>67</v>
      </c>
      <c r="T4" s="69" t="s">
        <v>68</v>
      </c>
      <c r="U4" s="48" t="s">
        <v>12</v>
      </c>
      <c r="V4" s="19" t="s">
        <v>3</v>
      </c>
      <c r="W4" s="47" t="s">
        <v>4</v>
      </c>
      <c r="X4" s="47" t="s">
        <v>47</v>
      </c>
      <c r="Y4" s="70" t="s">
        <v>48</v>
      </c>
      <c r="Z4" s="49" t="s">
        <v>5</v>
      </c>
      <c r="AA4" s="49" t="s">
        <v>6</v>
      </c>
      <c r="AB4" s="49" t="s">
        <v>7</v>
      </c>
      <c r="AC4" s="70" t="s">
        <v>49</v>
      </c>
      <c r="AD4" s="49" t="s">
        <v>8</v>
      </c>
      <c r="AE4" s="49" t="s">
        <v>9</v>
      </c>
      <c r="AF4" s="49" t="s">
        <v>50</v>
      </c>
      <c r="AG4" s="50" t="s">
        <v>51</v>
      </c>
      <c r="AH4" s="51" t="s">
        <v>10</v>
      </c>
      <c r="AI4" s="51" t="s">
        <v>11</v>
      </c>
      <c r="AJ4" s="117" t="s">
        <v>43</v>
      </c>
      <c r="AK4" s="117" t="s">
        <v>44</v>
      </c>
      <c r="AL4" s="69" t="s">
        <v>69</v>
      </c>
      <c r="AM4" s="48" t="s">
        <v>12</v>
      </c>
    </row>
    <row r="5" spans="1:39" ht="15.75" customHeight="1" thickBot="1">
      <c r="A5" s="123"/>
      <c r="B5" s="124"/>
      <c r="C5" s="126"/>
      <c r="D5" s="9">
        <v>3</v>
      </c>
      <c r="E5" s="10">
        <v>1</v>
      </c>
      <c r="F5" s="10">
        <v>1</v>
      </c>
      <c r="G5" s="10">
        <v>3</v>
      </c>
      <c r="H5" s="10">
        <v>1</v>
      </c>
      <c r="I5" s="10">
        <v>2</v>
      </c>
      <c r="J5" s="10">
        <v>2</v>
      </c>
      <c r="K5" s="10">
        <v>2</v>
      </c>
      <c r="L5" s="10">
        <v>2</v>
      </c>
      <c r="M5" s="10">
        <v>4</v>
      </c>
      <c r="N5" s="10">
        <v>2</v>
      </c>
      <c r="O5" s="10">
        <v>2</v>
      </c>
      <c r="P5" s="10">
        <v>2</v>
      </c>
      <c r="Q5" s="10">
        <v>2</v>
      </c>
      <c r="R5" s="10">
        <v>2</v>
      </c>
      <c r="S5" s="10">
        <v>3</v>
      </c>
      <c r="T5" s="10">
        <v>2</v>
      </c>
      <c r="U5" s="52">
        <f>SUM(D5:T5)</f>
        <v>36</v>
      </c>
      <c r="V5" s="9">
        <v>1</v>
      </c>
      <c r="W5" s="10">
        <v>2</v>
      </c>
      <c r="X5" s="10">
        <v>3</v>
      </c>
      <c r="Y5" s="11">
        <v>4</v>
      </c>
      <c r="Z5" s="53">
        <v>1</v>
      </c>
      <c r="AA5" s="53">
        <v>5</v>
      </c>
      <c r="AB5" s="53">
        <v>2</v>
      </c>
      <c r="AC5" s="11">
        <v>2</v>
      </c>
      <c r="AD5" s="53">
        <v>2</v>
      </c>
      <c r="AE5" s="53">
        <v>2</v>
      </c>
      <c r="AF5" s="53">
        <v>3</v>
      </c>
      <c r="AG5" s="11">
        <v>3</v>
      </c>
      <c r="AH5" s="53">
        <v>2</v>
      </c>
      <c r="AI5" s="53">
        <v>3</v>
      </c>
      <c r="AJ5" s="53">
        <v>2</v>
      </c>
      <c r="AK5" s="53">
        <v>1</v>
      </c>
      <c r="AL5" s="10">
        <v>2</v>
      </c>
      <c r="AM5" s="52">
        <v>20</v>
      </c>
    </row>
    <row r="6" spans="1:39" ht="4.5" customHeight="1" thickBot="1">
      <c r="A6" s="13"/>
      <c r="B6" s="14"/>
      <c r="C6" s="15"/>
      <c r="D6" s="1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54"/>
      <c r="V6" s="13"/>
      <c r="W6" s="16"/>
      <c r="X6" s="16"/>
      <c r="Y6" s="17"/>
      <c r="Z6" s="14"/>
      <c r="AA6" s="14"/>
      <c r="AB6" s="14"/>
      <c r="AC6" s="17"/>
      <c r="AD6" s="14"/>
      <c r="AE6" s="14"/>
      <c r="AF6" s="14"/>
      <c r="AG6" s="17"/>
      <c r="AH6" s="14"/>
      <c r="AI6" s="14"/>
      <c r="AJ6" s="14"/>
      <c r="AK6" s="14"/>
      <c r="AL6" s="16"/>
      <c r="AM6" s="54"/>
    </row>
    <row r="7" spans="1:39" ht="15.75" customHeight="1">
      <c r="A7" s="19" t="s">
        <v>13</v>
      </c>
      <c r="B7" s="55">
        <f>'Allgemeiner Teil'!B7</f>
        <v>0</v>
      </c>
      <c r="C7" s="56">
        <f>'Allgemeiner Teil'!C7</f>
        <v>0</v>
      </c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57">
        <f>IF(COUNTBLANK(D7:T7)&lt;17,SUM(D7:T7),"")</f>
      </c>
      <c r="V7" s="22"/>
      <c r="W7" s="23"/>
      <c r="X7" s="23"/>
      <c r="Y7" s="24"/>
      <c r="Z7" s="58"/>
      <c r="AA7" s="58"/>
      <c r="AB7" s="58"/>
      <c r="AC7" s="24"/>
      <c r="AD7" s="58"/>
      <c r="AE7" s="58"/>
      <c r="AF7" s="58"/>
      <c r="AG7" s="24"/>
      <c r="AH7" s="58"/>
      <c r="AI7" s="58"/>
      <c r="AJ7" s="58"/>
      <c r="AK7" s="58"/>
      <c r="AL7" s="23"/>
      <c r="AM7" s="57">
        <f aca="true" t="shared" si="0" ref="AM7:AM34">IF(COUNTBLANK(V7:AL7)&lt;17,SUM(V7:AL7),"")</f>
      </c>
    </row>
    <row r="8" spans="1:39" ht="15.75" customHeight="1">
      <c r="A8" s="25" t="s">
        <v>14</v>
      </c>
      <c r="B8" s="59">
        <f>'Allgemeiner Teil'!B8</f>
        <v>0</v>
      </c>
      <c r="C8" s="60">
        <f>'Allgemeiner Teil'!C8</f>
        <v>0</v>
      </c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61">
        <f aca="true" t="shared" si="1" ref="U8:U34">IF(COUNTBLANK(D8:T8)&lt;17,SUM(D8:T8),"")</f>
      </c>
      <c r="V8" s="28"/>
      <c r="W8" s="29"/>
      <c r="X8" s="29"/>
      <c r="Y8" s="30"/>
      <c r="Z8" s="62"/>
      <c r="AA8" s="62"/>
      <c r="AB8" s="62"/>
      <c r="AC8" s="30"/>
      <c r="AD8" s="62"/>
      <c r="AE8" s="62"/>
      <c r="AF8" s="62"/>
      <c r="AG8" s="30"/>
      <c r="AH8" s="62"/>
      <c r="AI8" s="62"/>
      <c r="AJ8" s="62"/>
      <c r="AK8" s="62"/>
      <c r="AL8" s="29"/>
      <c r="AM8" s="61">
        <f t="shared" si="0"/>
      </c>
    </row>
    <row r="9" spans="1:39" ht="15.75" customHeight="1">
      <c r="A9" s="25" t="s">
        <v>15</v>
      </c>
      <c r="B9" s="59">
        <f>'Allgemeiner Teil'!B9</f>
        <v>0</v>
      </c>
      <c r="C9" s="60">
        <f>'Allgemeiner Teil'!C9</f>
        <v>0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61">
        <f t="shared" si="1"/>
      </c>
      <c r="V9" s="28"/>
      <c r="W9" s="29"/>
      <c r="X9" s="29"/>
      <c r="Y9" s="30"/>
      <c r="Z9" s="62"/>
      <c r="AA9" s="62"/>
      <c r="AB9" s="62"/>
      <c r="AC9" s="30"/>
      <c r="AD9" s="62"/>
      <c r="AE9" s="62"/>
      <c r="AF9" s="62"/>
      <c r="AG9" s="30"/>
      <c r="AH9" s="62"/>
      <c r="AI9" s="62"/>
      <c r="AJ9" s="62"/>
      <c r="AK9" s="62"/>
      <c r="AL9" s="29"/>
      <c r="AM9" s="61">
        <f t="shared" si="0"/>
      </c>
    </row>
    <row r="10" spans="1:39" ht="15.75" customHeight="1">
      <c r="A10" s="25" t="s">
        <v>16</v>
      </c>
      <c r="B10" s="59">
        <f>'Allgemeiner Teil'!B10</f>
        <v>0</v>
      </c>
      <c r="C10" s="60">
        <f>'Allgemeiner Teil'!C10</f>
        <v>0</v>
      </c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61">
        <f t="shared" si="1"/>
      </c>
      <c r="V10" s="28"/>
      <c r="W10" s="29"/>
      <c r="X10" s="29"/>
      <c r="Y10" s="30"/>
      <c r="Z10" s="62"/>
      <c r="AA10" s="62"/>
      <c r="AB10" s="62"/>
      <c r="AC10" s="30"/>
      <c r="AD10" s="62"/>
      <c r="AE10" s="62"/>
      <c r="AF10" s="62"/>
      <c r="AG10" s="30"/>
      <c r="AH10" s="62"/>
      <c r="AI10" s="62"/>
      <c r="AJ10" s="62"/>
      <c r="AK10" s="62"/>
      <c r="AL10" s="29"/>
      <c r="AM10" s="61">
        <f t="shared" si="0"/>
      </c>
    </row>
    <row r="11" spans="1:39" ht="15.75" customHeight="1" thickBot="1">
      <c r="A11" s="9" t="s">
        <v>17</v>
      </c>
      <c r="B11" s="10">
        <f>'Allgemeiner Teil'!B11</f>
        <v>0</v>
      </c>
      <c r="C11" s="11">
        <f>'Allgemeiner Teil'!C11</f>
        <v>0</v>
      </c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63">
        <f t="shared" si="1"/>
      </c>
      <c r="V11" s="40"/>
      <c r="W11" s="41"/>
      <c r="X11" s="41"/>
      <c r="Y11" s="42"/>
      <c r="Z11" s="64"/>
      <c r="AA11" s="64"/>
      <c r="AB11" s="64"/>
      <c r="AC11" s="42"/>
      <c r="AD11" s="64"/>
      <c r="AE11" s="64"/>
      <c r="AF11" s="64"/>
      <c r="AG11" s="42"/>
      <c r="AH11" s="64"/>
      <c r="AI11" s="64"/>
      <c r="AJ11" s="64"/>
      <c r="AK11" s="64"/>
      <c r="AL11" s="41"/>
      <c r="AM11" s="63">
        <f t="shared" si="0"/>
      </c>
    </row>
    <row r="12" spans="1:39" ht="15.75" customHeight="1">
      <c r="A12" s="37" t="s">
        <v>18</v>
      </c>
      <c r="B12" s="65">
        <f>'Allgemeiner Teil'!B12</f>
        <v>0</v>
      </c>
      <c r="C12" s="66">
        <f>'Allgemeiner Teil'!C12</f>
        <v>0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67">
        <f t="shared" si="1"/>
      </c>
      <c r="V12" s="34"/>
      <c r="W12" s="35"/>
      <c r="X12" s="35"/>
      <c r="Y12" s="36"/>
      <c r="Z12" s="68"/>
      <c r="AA12" s="68"/>
      <c r="AB12" s="68"/>
      <c r="AC12" s="36"/>
      <c r="AD12" s="68"/>
      <c r="AE12" s="68"/>
      <c r="AF12" s="68"/>
      <c r="AG12" s="36"/>
      <c r="AH12" s="68"/>
      <c r="AI12" s="68"/>
      <c r="AJ12" s="68"/>
      <c r="AK12" s="68"/>
      <c r="AL12" s="35"/>
      <c r="AM12" s="67">
        <f t="shared" si="0"/>
      </c>
    </row>
    <row r="13" spans="1:39" ht="15.75" customHeight="1">
      <c r="A13" s="25" t="s">
        <v>19</v>
      </c>
      <c r="B13" s="59">
        <f>'Allgemeiner Teil'!B13</f>
        <v>0</v>
      </c>
      <c r="C13" s="60">
        <f>'Allgemeiner Teil'!C13</f>
        <v>0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61">
        <f t="shared" si="1"/>
      </c>
      <c r="V13" s="28"/>
      <c r="W13" s="29"/>
      <c r="X13" s="29"/>
      <c r="Y13" s="30"/>
      <c r="Z13" s="62"/>
      <c r="AA13" s="62"/>
      <c r="AB13" s="62"/>
      <c r="AC13" s="30"/>
      <c r="AD13" s="62"/>
      <c r="AE13" s="62"/>
      <c r="AF13" s="62"/>
      <c r="AG13" s="30"/>
      <c r="AH13" s="62"/>
      <c r="AI13" s="62"/>
      <c r="AJ13" s="62"/>
      <c r="AK13" s="62"/>
      <c r="AL13" s="29"/>
      <c r="AM13" s="61">
        <f t="shared" si="0"/>
      </c>
    </row>
    <row r="14" spans="1:39" ht="15.75" customHeight="1">
      <c r="A14" s="25" t="s">
        <v>20</v>
      </c>
      <c r="B14" s="59">
        <f>'Allgemeiner Teil'!B14</f>
        <v>0</v>
      </c>
      <c r="C14" s="60">
        <f>'Allgemeiner Teil'!C14</f>
        <v>0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1">
        <f t="shared" si="1"/>
      </c>
      <c r="V14" s="28"/>
      <c r="W14" s="29"/>
      <c r="X14" s="29"/>
      <c r="Y14" s="30"/>
      <c r="Z14" s="62"/>
      <c r="AA14" s="62"/>
      <c r="AB14" s="62"/>
      <c r="AC14" s="30"/>
      <c r="AD14" s="62"/>
      <c r="AE14" s="62"/>
      <c r="AF14" s="62"/>
      <c r="AG14" s="30"/>
      <c r="AH14" s="62"/>
      <c r="AI14" s="62"/>
      <c r="AJ14" s="62"/>
      <c r="AK14" s="62"/>
      <c r="AL14" s="29"/>
      <c r="AM14" s="61">
        <f t="shared" si="0"/>
      </c>
    </row>
    <row r="15" spans="1:39" ht="15.75" customHeight="1">
      <c r="A15" s="25" t="s">
        <v>21</v>
      </c>
      <c r="B15" s="59">
        <f>'Allgemeiner Teil'!B15</f>
        <v>0</v>
      </c>
      <c r="C15" s="60">
        <f>'Allgemeiner Teil'!C15</f>
        <v>0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1">
        <f t="shared" si="1"/>
      </c>
      <c r="V15" s="28"/>
      <c r="W15" s="29"/>
      <c r="X15" s="29"/>
      <c r="Y15" s="30"/>
      <c r="Z15" s="62"/>
      <c r="AA15" s="62"/>
      <c r="AB15" s="62"/>
      <c r="AC15" s="30"/>
      <c r="AD15" s="62"/>
      <c r="AE15" s="62"/>
      <c r="AF15" s="62"/>
      <c r="AG15" s="30"/>
      <c r="AH15" s="62"/>
      <c r="AI15" s="62"/>
      <c r="AJ15" s="62"/>
      <c r="AK15" s="62"/>
      <c r="AL15" s="29"/>
      <c r="AM15" s="61">
        <f t="shared" si="0"/>
      </c>
    </row>
    <row r="16" spans="1:39" ht="15.75" customHeight="1" thickBot="1">
      <c r="A16" s="9" t="s">
        <v>22</v>
      </c>
      <c r="B16" s="10">
        <f>'Allgemeiner Teil'!B16</f>
        <v>0</v>
      </c>
      <c r="C16" s="11">
        <f>'Allgemeiner Teil'!C16</f>
        <v>0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63">
        <f t="shared" si="1"/>
      </c>
      <c r="V16" s="40"/>
      <c r="W16" s="41"/>
      <c r="X16" s="41"/>
      <c r="Y16" s="42"/>
      <c r="Z16" s="64"/>
      <c r="AA16" s="64"/>
      <c r="AB16" s="64"/>
      <c r="AC16" s="42"/>
      <c r="AD16" s="64"/>
      <c r="AE16" s="64"/>
      <c r="AF16" s="64"/>
      <c r="AG16" s="42"/>
      <c r="AH16" s="64"/>
      <c r="AI16" s="64"/>
      <c r="AJ16" s="64"/>
      <c r="AK16" s="64"/>
      <c r="AL16" s="41"/>
      <c r="AM16" s="63">
        <f t="shared" si="0"/>
      </c>
    </row>
    <row r="17" spans="1:39" ht="15.75" customHeight="1">
      <c r="A17" s="37" t="s">
        <v>23</v>
      </c>
      <c r="B17" s="65">
        <f>'Allgemeiner Teil'!B17</f>
        <v>0</v>
      </c>
      <c r="C17" s="66">
        <f>'Allgemeiner Teil'!C17</f>
        <v>0</v>
      </c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67">
        <f t="shared" si="1"/>
      </c>
      <c r="V17" s="34"/>
      <c r="W17" s="35"/>
      <c r="X17" s="35"/>
      <c r="Y17" s="36"/>
      <c r="Z17" s="68"/>
      <c r="AA17" s="68"/>
      <c r="AB17" s="68"/>
      <c r="AC17" s="36"/>
      <c r="AD17" s="68"/>
      <c r="AE17" s="68"/>
      <c r="AF17" s="68"/>
      <c r="AG17" s="36"/>
      <c r="AH17" s="68"/>
      <c r="AI17" s="68"/>
      <c r="AJ17" s="68"/>
      <c r="AK17" s="68"/>
      <c r="AL17" s="35"/>
      <c r="AM17" s="67">
        <f t="shared" si="0"/>
      </c>
    </row>
    <row r="18" spans="1:39" ht="15.75" customHeight="1">
      <c r="A18" s="25" t="s">
        <v>24</v>
      </c>
      <c r="B18" s="59">
        <f>'Allgemeiner Teil'!B18</f>
        <v>0</v>
      </c>
      <c r="C18" s="60">
        <f>'Allgemeiner Teil'!C18</f>
        <v>0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1">
        <f t="shared" si="1"/>
      </c>
      <c r="V18" s="28"/>
      <c r="W18" s="29"/>
      <c r="X18" s="29"/>
      <c r="Y18" s="30"/>
      <c r="Z18" s="62"/>
      <c r="AA18" s="62"/>
      <c r="AB18" s="62"/>
      <c r="AC18" s="30"/>
      <c r="AD18" s="62"/>
      <c r="AE18" s="62"/>
      <c r="AF18" s="62"/>
      <c r="AG18" s="30"/>
      <c r="AH18" s="62"/>
      <c r="AI18" s="62"/>
      <c r="AJ18" s="62"/>
      <c r="AK18" s="62"/>
      <c r="AL18" s="29"/>
      <c r="AM18" s="61">
        <f t="shared" si="0"/>
      </c>
    </row>
    <row r="19" spans="1:39" ht="15.75" customHeight="1">
      <c r="A19" s="25" t="s">
        <v>25</v>
      </c>
      <c r="B19" s="59">
        <f>'Allgemeiner Teil'!B19</f>
        <v>0</v>
      </c>
      <c r="C19" s="60">
        <f>'Allgemeiner Teil'!C19</f>
        <v>0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61">
        <f t="shared" si="1"/>
      </c>
      <c r="V19" s="28"/>
      <c r="W19" s="29"/>
      <c r="X19" s="29"/>
      <c r="Y19" s="30"/>
      <c r="Z19" s="62"/>
      <c r="AA19" s="62"/>
      <c r="AB19" s="62"/>
      <c r="AC19" s="30"/>
      <c r="AD19" s="62"/>
      <c r="AE19" s="62"/>
      <c r="AF19" s="62"/>
      <c r="AG19" s="30"/>
      <c r="AH19" s="62"/>
      <c r="AI19" s="62"/>
      <c r="AJ19" s="62"/>
      <c r="AK19" s="62"/>
      <c r="AL19" s="29"/>
      <c r="AM19" s="61">
        <f t="shared" si="0"/>
      </c>
    </row>
    <row r="20" spans="1:39" ht="15.75" customHeight="1">
      <c r="A20" s="25" t="s">
        <v>26</v>
      </c>
      <c r="B20" s="59">
        <f>'Allgemeiner Teil'!B20</f>
        <v>0</v>
      </c>
      <c r="C20" s="60">
        <f>'Allgemeiner Teil'!C20</f>
        <v>0</v>
      </c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61">
        <f t="shared" si="1"/>
      </c>
      <c r="V20" s="28"/>
      <c r="W20" s="29"/>
      <c r="X20" s="29"/>
      <c r="Y20" s="30"/>
      <c r="Z20" s="62"/>
      <c r="AA20" s="62"/>
      <c r="AB20" s="62"/>
      <c r="AC20" s="30"/>
      <c r="AD20" s="62"/>
      <c r="AE20" s="62"/>
      <c r="AF20" s="62"/>
      <c r="AG20" s="30"/>
      <c r="AH20" s="62"/>
      <c r="AI20" s="62"/>
      <c r="AJ20" s="62"/>
      <c r="AK20" s="62"/>
      <c r="AL20" s="29"/>
      <c r="AM20" s="61">
        <f t="shared" si="0"/>
      </c>
    </row>
    <row r="21" spans="1:39" ht="15.75" customHeight="1" thickBot="1">
      <c r="A21" s="9" t="s">
        <v>27</v>
      </c>
      <c r="B21" s="10">
        <f>'Allgemeiner Teil'!B21</f>
        <v>0</v>
      </c>
      <c r="C21" s="11">
        <f>'Allgemeiner Teil'!C21</f>
        <v>0</v>
      </c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63">
        <f t="shared" si="1"/>
      </c>
      <c r="V21" s="40"/>
      <c r="W21" s="41"/>
      <c r="X21" s="41"/>
      <c r="Y21" s="42"/>
      <c r="Z21" s="64"/>
      <c r="AA21" s="64"/>
      <c r="AB21" s="64"/>
      <c r="AC21" s="42"/>
      <c r="AD21" s="64"/>
      <c r="AE21" s="64"/>
      <c r="AF21" s="64"/>
      <c r="AG21" s="42"/>
      <c r="AH21" s="64"/>
      <c r="AI21" s="64"/>
      <c r="AJ21" s="64"/>
      <c r="AK21" s="64"/>
      <c r="AL21" s="41"/>
      <c r="AM21" s="63">
        <f t="shared" si="0"/>
      </c>
    </row>
    <row r="22" spans="1:39" ht="15.75" customHeight="1">
      <c r="A22" s="37" t="s">
        <v>28</v>
      </c>
      <c r="B22" s="65">
        <f>'Allgemeiner Teil'!B22</f>
        <v>0</v>
      </c>
      <c r="C22" s="66">
        <f>'Allgemeiner Teil'!C22</f>
        <v>0</v>
      </c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67">
        <f t="shared" si="1"/>
      </c>
      <c r="V22" s="34"/>
      <c r="W22" s="35"/>
      <c r="X22" s="35"/>
      <c r="Y22" s="36"/>
      <c r="Z22" s="68"/>
      <c r="AA22" s="68"/>
      <c r="AB22" s="68"/>
      <c r="AC22" s="36"/>
      <c r="AD22" s="68"/>
      <c r="AE22" s="68"/>
      <c r="AF22" s="68"/>
      <c r="AG22" s="36"/>
      <c r="AH22" s="68"/>
      <c r="AI22" s="68"/>
      <c r="AJ22" s="68"/>
      <c r="AK22" s="68"/>
      <c r="AL22" s="35"/>
      <c r="AM22" s="67">
        <f t="shared" si="0"/>
      </c>
    </row>
    <row r="23" spans="1:39" ht="15.75" customHeight="1">
      <c r="A23" s="25" t="s">
        <v>29</v>
      </c>
      <c r="B23" s="59">
        <f>'Allgemeiner Teil'!B23</f>
        <v>0</v>
      </c>
      <c r="C23" s="60">
        <f>'Allgemeiner Teil'!C23</f>
        <v>0</v>
      </c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61">
        <f t="shared" si="1"/>
      </c>
      <c r="V23" s="28"/>
      <c r="W23" s="29"/>
      <c r="X23" s="29"/>
      <c r="Y23" s="30"/>
      <c r="Z23" s="62"/>
      <c r="AA23" s="62"/>
      <c r="AB23" s="62"/>
      <c r="AC23" s="30"/>
      <c r="AD23" s="62"/>
      <c r="AE23" s="62"/>
      <c r="AF23" s="62"/>
      <c r="AG23" s="30"/>
      <c r="AH23" s="62"/>
      <c r="AI23" s="62"/>
      <c r="AJ23" s="62"/>
      <c r="AK23" s="62"/>
      <c r="AL23" s="29"/>
      <c r="AM23" s="61">
        <f t="shared" si="0"/>
      </c>
    </row>
    <row r="24" spans="1:39" ht="15.75" customHeight="1">
      <c r="A24" s="25" t="s">
        <v>30</v>
      </c>
      <c r="B24" s="59">
        <f>'Allgemeiner Teil'!B24</f>
        <v>0</v>
      </c>
      <c r="C24" s="60">
        <f>'Allgemeiner Teil'!C24</f>
        <v>0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61">
        <f t="shared" si="1"/>
      </c>
      <c r="V24" s="28"/>
      <c r="W24" s="29"/>
      <c r="X24" s="29"/>
      <c r="Y24" s="30"/>
      <c r="Z24" s="62"/>
      <c r="AA24" s="62"/>
      <c r="AB24" s="62"/>
      <c r="AC24" s="30"/>
      <c r="AD24" s="62"/>
      <c r="AE24" s="62"/>
      <c r="AF24" s="62"/>
      <c r="AG24" s="30"/>
      <c r="AH24" s="62"/>
      <c r="AI24" s="62"/>
      <c r="AJ24" s="62"/>
      <c r="AK24" s="62"/>
      <c r="AL24" s="29"/>
      <c r="AM24" s="61">
        <f t="shared" si="0"/>
      </c>
    </row>
    <row r="25" spans="1:39" ht="15.75" customHeight="1">
      <c r="A25" s="25" t="s">
        <v>31</v>
      </c>
      <c r="B25" s="59">
        <f>'Allgemeiner Teil'!B25</f>
        <v>0</v>
      </c>
      <c r="C25" s="60">
        <f>'Allgemeiner Teil'!C25</f>
        <v>0</v>
      </c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61">
        <f t="shared" si="1"/>
      </c>
      <c r="V25" s="28"/>
      <c r="W25" s="29"/>
      <c r="X25" s="29"/>
      <c r="Y25" s="30"/>
      <c r="Z25" s="62"/>
      <c r="AA25" s="62"/>
      <c r="AB25" s="62"/>
      <c r="AC25" s="30"/>
      <c r="AD25" s="62"/>
      <c r="AE25" s="62"/>
      <c r="AF25" s="62"/>
      <c r="AG25" s="30"/>
      <c r="AH25" s="62"/>
      <c r="AI25" s="62"/>
      <c r="AJ25" s="62"/>
      <c r="AK25" s="62"/>
      <c r="AL25" s="29"/>
      <c r="AM25" s="61">
        <f t="shared" si="0"/>
      </c>
    </row>
    <row r="26" spans="1:39" ht="15.75" customHeight="1" thickBot="1">
      <c r="A26" s="9" t="s">
        <v>32</v>
      </c>
      <c r="B26" s="10">
        <f>'Allgemeiner Teil'!B26</f>
        <v>0</v>
      </c>
      <c r="C26" s="11">
        <f>'Allgemeiner Teil'!C26</f>
        <v>0</v>
      </c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63">
        <f t="shared" si="1"/>
      </c>
      <c r="V26" s="40"/>
      <c r="W26" s="41"/>
      <c r="X26" s="41"/>
      <c r="Y26" s="42"/>
      <c r="Z26" s="64"/>
      <c r="AA26" s="64"/>
      <c r="AB26" s="64"/>
      <c r="AC26" s="42"/>
      <c r="AD26" s="64"/>
      <c r="AE26" s="64"/>
      <c r="AF26" s="64"/>
      <c r="AG26" s="42"/>
      <c r="AH26" s="64"/>
      <c r="AI26" s="64"/>
      <c r="AJ26" s="64"/>
      <c r="AK26" s="64"/>
      <c r="AL26" s="41"/>
      <c r="AM26" s="63">
        <f t="shared" si="0"/>
      </c>
    </row>
    <row r="27" spans="1:39" ht="15.75" customHeight="1">
      <c r="A27" s="37" t="s">
        <v>33</v>
      </c>
      <c r="B27" s="65">
        <f>'Allgemeiner Teil'!B27</f>
        <v>0</v>
      </c>
      <c r="C27" s="66">
        <f>'Allgemeiner Teil'!C27</f>
        <v>0</v>
      </c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67">
        <f t="shared" si="1"/>
      </c>
      <c r="V27" s="34"/>
      <c r="W27" s="35"/>
      <c r="X27" s="35"/>
      <c r="Y27" s="36"/>
      <c r="Z27" s="68"/>
      <c r="AA27" s="68"/>
      <c r="AB27" s="68"/>
      <c r="AC27" s="36"/>
      <c r="AD27" s="68"/>
      <c r="AE27" s="68"/>
      <c r="AF27" s="68"/>
      <c r="AG27" s="36"/>
      <c r="AH27" s="68"/>
      <c r="AI27" s="68"/>
      <c r="AJ27" s="68"/>
      <c r="AK27" s="68"/>
      <c r="AL27" s="35"/>
      <c r="AM27" s="67">
        <f t="shared" si="0"/>
      </c>
    </row>
    <row r="28" spans="1:39" ht="15.75" customHeight="1">
      <c r="A28" s="25" t="s">
        <v>34</v>
      </c>
      <c r="B28" s="59">
        <f>'Allgemeiner Teil'!B28</f>
        <v>0</v>
      </c>
      <c r="C28" s="60">
        <f>'Allgemeiner Teil'!C28</f>
        <v>0</v>
      </c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61">
        <f t="shared" si="1"/>
      </c>
      <c r="V28" s="28"/>
      <c r="W28" s="29"/>
      <c r="X28" s="29"/>
      <c r="Y28" s="30"/>
      <c r="Z28" s="62"/>
      <c r="AA28" s="62"/>
      <c r="AB28" s="62"/>
      <c r="AC28" s="30"/>
      <c r="AD28" s="62"/>
      <c r="AE28" s="62"/>
      <c r="AF28" s="62"/>
      <c r="AG28" s="30"/>
      <c r="AH28" s="62"/>
      <c r="AI28" s="62"/>
      <c r="AJ28" s="62"/>
      <c r="AK28" s="62"/>
      <c r="AL28" s="29"/>
      <c r="AM28" s="61">
        <f t="shared" si="0"/>
      </c>
    </row>
    <row r="29" spans="1:39" ht="15.75" customHeight="1">
      <c r="A29" s="25" t="s">
        <v>35</v>
      </c>
      <c r="B29" s="59">
        <f>'Allgemeiner Teil'!B29</f>
        <v>0</v>
      </c>
      <c r="C29" s="60">
        <f>'Allgemeiner Teil'!C29</f>
        <v>0</v>
      </c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61">
        <f t="shared" si="1"/>
      </c>
      <c r="V29" s="28"/>
      <c r="W29" s="29"/>
      <c r="X29" s="29"/>
      <c r="Y29" s="30"/>
      <c r="Z29" s="62"/>
      <c r="AA29" s="62"/>
      <c r="AB29" s="62"/>
      <c r="AC29" s="30"/>
      <c r="AD29" s="62"/>
      <c r="AE29" s="62"/>
      <c r="AF29" s="62"/>
      <c r="AG29" s="30"/>
      <c r="AH29" s="62"/>
      <c r="AI29" s="62"/>
      <c r="AJ29" s="62"/>
      <c r="AK29" s="62"/>
      <c r="AL29" s="29"/>
      <c r="AM29" s="61">
        <f t="shared" si="0"/>
      </c>
    </row>
    <row r="30" spans="1:39" ht="15.75" customHeight="1">
      <c r="A30" s="25" t="s">
        <v>36</v>
      </c>
      <c r="B30" s="59">
        <f>'Allgemeiner Teil'!B30</f>
        <v>0</v>
      </c>
      <c r="C30" s="60">
        <f>'Allgemeiner Teil'!C30</f>
        <v>0</v>
      </c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61">
        <f t="shared" si="1"/>
      </c>
      <c r="V30" s="28"/>
      <c r="W30" s="29"/>
      <c r="X30" s="29"/>
      <c r="Y30" s="30"/>
      <c r="Z30" s="62"/>
      <c r="AA30" s="62"/>
      <c r="AB30" s="62"/>
      <c r="AC30" s="30"/>
      <c r="AD30" s="62"/>
      <c r="AE30" s="62"/>
      <c r="AF30" s="62"/>
      <c r="AG30" s="30"/>
      <c r="AH30" s="62"/>
      <c r="AI30" s="62"/>
      <c r="AJ30" s="62"/>
      <c r="AK30" s="62"/>
      <c r="AL30" s="29"/>
      <c r="AM30" s="61">
        <f t="shared" si="0"/>
      </c>
    </row>
    <row r="31" spans="1:39" ht="15.75" customHeight="1" thickBot="1">
      <c r="A31" s="9" t="s">
        <v>37</v>
      </c>
      <c r="B31" s="10">
        <f>'Allgemeiner Teil'!B31</f>
        <v>0</v>
      </c>
      <c r="C31" s="11">
        <f>'Allgemeiner Teil'!C31</f>
        <v>0</v>
      </c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63">
        <f t="shared" si="1"/>
      </c>
      <c r="V31" s="40"/>
      <c r="W31" s="41"/>
      <c r="X31" s="41"/>
      <c r="Y31" s="42"/>
      <c r="Z31" s="64"/>
      <c r="AA31" s="64"/>
      <c r="AB31" s="64"/>
      <c r="AC31" s="42"/>
      <c r="AD31" s="64"/>
      <c r="AE31" s="64"/>
      <c r="AF31" s="64"/>
      <c r="AG31" s="42"/>
      <c r="AH31" s="64"/>
      <c r="AI31" s="64"/>
      <c r="AJ31" s="64"/>
      <c r="AK31" s="64"/>
      <c r="AL31" s="41"/>
      <c r="AM31" s="63">
        <f t="shared" si="0"/>
      </c>
    </row>
    <row r="32" spans="1:39" ht="15.75" customHeight="1">
      <c r="A32" s="37" t="s">
        <v>38</v>
      </c>
      <c r="B32" s="69">
        <f>'Allgemeiner Teil'!B32</f>
        <v>0</v>
      </c>
      <c r="C32" s="70">
        <f>'Allgemeiner Teil'!C32</f>
        <v>0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67">
        <f t="shared" si="1"/>
      </c>
      <c r="V32" s="34"/>
      <c r="W32" s="35"/>
      <c r="X32" s="35"/>
      <c r="Y32" s="36"/>
      <c r="Z32" s="68"/>
      <c r="AA32" s="68"/>
      <c r="AB32" s="68"/>
      <c r="AC32" s="36"/>
      <c r="AD32" s="68"/>
      <c r="AE32" s="68"/>
      <c r="AF32" s="68"/>
      <c r="AG32" s="36"/>
      <c r="AH32" s="68"/>
      <c r="AI32" s="68"/>
      <c r="AJ32" s="68"/>
      <c r="AK32" s="68"/>
      <c r="AL32" s="35"/>
      <c r="AM32" s="67">
        <f t="shared" si="0"/>
      </c>
    </row>
    <row r="33" spans="1:39" ht="15.75" customHeight="1">
      <c r="A33" s="25" t="s">
        <v>39</v>
      </c>
      <c r="B33" s="65">
        <f>'Allgemeiner Teil'!B33</f>
        <v>0</v>
      </c>
      <c r="C33" s="39">
        <f>'Allgemeiner Teil'!C33</f>
        <v>0</v>
      </c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61">
        <f t="shared" si="1"/>
      </c>
      <c r="V33" s="28"/>
      <c r="W33" s="29"/>
      <c r="X33" s="29"/>
      <c r="Y33" s="30"/>
      <c r="Z33" s="62"/>
      <c r="AA33" s="62"/>
      <c r="AB33" s="62"/>
      <c r="AC33" s="30"/>
      <c r="AD33" s="62"/>
      <c r="AE33" s="62"/>
      <c r="AF33" s="62"/>
      <c r="AG33" s="30"/>
      <c r="AH33" s="62"/>
      <c r="AI33" s="62"/>
      <c r="AJ33" s="62"/>
      <c r="AK33" s="62"/>
      <c r="AL33" s="29"/>
      <c r="AM33" s="61">
        <f t="shared" si="0"/>
      </c>
    </row>
    <row r="34" spans="1:39" ht="15.75" customHeight="1" thickBot="1">
      <c r="A34" s="9" t="s">
        <v>40</v>
      </c>
      <c r="B34" s="10">
        <f>'Allgemeiner Teil'!B34</f>
        <v>0</v>
      </c>
      <c r="C34" s="53">
        <f>'Allgemeiner Teil'!C34</f>
        <v>0</v>
      </c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63">
        <f t="shared" si="1"/>
      </c>
      <c r="V34" s="40"/>
      <c r="W34" s="41"/>
      <c r="X34" s="41"/>
      <c r="Y34" s="42"/>
      <c r="Z34" s="64"/>
      <c r="AA34" s="64"/>
      <c r="AB34" s="64"/>
      <c r="AC34" s="42"/>
      <c r="AD34" s="64"/>
      <c r="AE34" s="64"/>
      <c r="AF34" s="64"/>
      <c r="AG34" s="42"/>
      <c r="AH34" s="64"/>
      <c r="AI34" s="64"/>
      <c r="AJ34" s="64"/>
      <c r="AK34" s="64"/>
      <c r="AL34" s="41"/>
      <c r="AM34" s="63">
        <f t="shared" si="0"/>
      </c>
    </row>
    <row r="35" spans="1:39" ht="4.5" customHeight="1" thickBot="1">
      <c r="A35" s="13"/>
      <c r="B35" s="14"/>
      <c r="C35" s="15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3"/>
      <c r="V35" s="71"/>
      <c r="W35" s="72"/>
      <c r="X35" s="72"/>
      <c r="Y35" s="74"/>
      <c r="Z35" s="75"/>
      <c r="AA35" s="75"/>
      <c r="AB35" s="75"/>
      <c r="AC35" s="74"/>
      <c r="AD35" s="75"/>
      <c r="AE35" s="76"/>
      <c r="AF35" s="76"/>
      <c r="AG35" s="74"/>
      <c r="AH35" s="75"/>
      <c r="AI35" s="75"/>
      <c r="AJ35" s="75"/>
      <c r="AK35" s="75"/>
      <c r="AL35" s="72"/>
      <c r="AM35" s="73"/>
    </row>
    <row r="36" spans="1:39" ht="15.75" customHeight="1" thickBot="1">
      <c r="A36" s="120" t="s">
        <v>41</v>
      </c>
      <c r="B36" s="120"/>
      <c r="C36" s="120"/>
      <c r="D36" s="77">
        <f aca="true" t="shared" si="2" ref="D36:T36">IF(COUNTBLANK(D7:D34)&lt;28,AVERAGE(D7:D34),"")</f>
      </c>
      <c r="E36" s="78">
        <f t="shared" si="2"/>
      </c>
      <c r="F36" s="78">
        <f t="shared" si="2"/>
      </c>
      <c r="G36" s="78">
        <f t="shared" si="2"/>
      </c>
      <c r="H36" s="78">
        <f t="shared" si="2"/>
      </c>
      <c r="I36" s="78">
        <f t="shared" si="2"/>
      </c>
      <c r="J36" s="78">
        <f t="shared" si="2"/>
      </c>
      <c r="K36" s="78">
        <f t="shared" si="2"/>
      </c>
      <c r="L36" s="78">
        <f t="shared" si="2"/>
      </c>
      <c r="M36" s="78">
        <f t="shared" si="2"/>
      </c>
      <c r="N36" s="78">
        <f t="shared" si="2"/>
      </c>
      <c r="O36" s="78">
        <f t="shared" si="2"/>
      </c>
      <c r="P36" s="78">
        <f t="shared" si="2"/>
      </c>
      <c r="Q36" s="78">
        <f t="shared" si="2"/>
      </c>
      <c r="R36" s="78">
        <f t="shared" si="2"/>
      </c>
      <c r="S36" s="78">
        <f t="shared" si="2"/>
      </c>
      <c r="T36" s="79">
        <f t="shared" si="2"/>
      </c>
      <c r="U36" s="80">
        <f>IF(COUNTBLANK(D7:T34)&lt;476,AVERAGE(U7:U34),"")</f>
      </c>
      <c r="V36" s="77">
        <f aca="true" t="shared" si="3" ref="V36:AL36">IF(COUNTBLANK(V7:V34)&lt;28,AVERAGE(V7:V34),"")</f>
      </c>
      <c r="W36" s="78">
        <f t="shared" si="3"/>
      </c>
      <c r="X36" s="78">
        <f t="shared" si="3"/>
      </c>
      <c r="Y36" s="81">
        <f t="shared" si="3"/>
      </c>
      <c r="Z36" s="82">
        <f t="shared" si="3"/>
      </c>
      <c r="AA36" s="82">
        <f t="shared" si="3"/>
      </c>
      <c r="AB36" s="82">
        <f t="shared" si="3"/>
      </c>
      <c r="AC36" s="81">
        <f t="shared" si="3"/>
      </c>
      <c r="AD36" s="82">
        <f t="shared" si="3"/>
      </c>
      <c r="AE36" s="83">
        <f t="shared" si="3"/>
      </c>
      <c r="AF36" s="83">
        <f t="shared" si="3"/>
      </c>
      <c r="AG36" s="81">
        <f t="shared" si="3"/>
      </c>
      <c r="AH36" s="82">
        <f t="shared" si="3"/>
      </c>
      <c r="AI36" s="82">
        <f t="shared" si="3"/>
      </c>
      <c r="AJ36" s="82">
        <f t="shared" si="3"/>
      </c>
      <c r="AK36" s="82">
        <f t="shared" si="3"/>
      </c>
      <c r="AL36" s="78">
        <f t="shared" si="3"/>
      </c>
      <c r="AM36" s="80">
        <f>IF(COUNTBLANK(V7:AL34)&lt;476,AVERAGE(AM7:AM34),"")</f>
      </c>
    </row>
  </sheetData>
  <sheetProtection password="CFF9" sheet="1" objects="1" scenarios="1"/>
  <mergeCells count="6">
    <mergeCell ref="A36:C36"/>
    <mergeCell ref="A1:AM1"/>
    <mergeCell ref="A3:AM3"/>
    <mergeCell ref="A4:A5"/>
    <mergeCell ref="B4:B5"/>
    <mergeCell ref="C4:C5"/>
  </mergeCells>
  <conditionalFormatting sqref="D7:T34 V7:AL34">
    <cfRule type="cellIs" priority="1" dxfId="0" operator="greaterThan" stopIfTrue="1">
      <formula>D$5</formula>
    </cfRule>
    <cfRule type="cellIs" priority="2" dxfId="1" operator="equal" stopIfTrue="1">
      <formula>D$5</formula>
    </cfRule>
    <cfRule type="cellIs" priority="3" dxfId="2" operator="greaterThan" stopIfTrue="1">
      <formula>0</formula>
    </cfRule>
  </conditionalFormatting>
  <conditionalFormatting sqref="AM7:AM34">
    <cfRule type="expression" priority="4" dxfId="0" stopIfTrue="1">
      <formula>SUM(V7:AL7)&gt;20</formula>
    </cfRule>
  </conditionalFormatting>
  <conditionalFormatting sqref="B7:C34">
    <cfRule type="cellIs" priority="5" dxfId="3" operator="equal" stopIfTrue="1">
      <formula>0</formula>
    </cfRule>
  </conditionalFormatting>
  <printOptions horizontalCentered="1"/>
  <pageMargins left="0.3541666666666667" right="0.3541666666666667" top="0.3541666666666667" bottom="0.3541666666666667" header="0.5118055555555556" footer="0.5118055555555556"/>
  <pageSetup horizontalDpi="300" verticalDpi="300" orientation="landscape" paperSize="9" r:id="rId1"/>
  <ignoredErrors>
    <ignoredError sqref="U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1"/>
    </sheetView>
  </sheetViews>
  <sheetFormatPr defaultColWidth="11.421875" defaultRowHeight="12.75"/>
  <cols>
    <col min="1" max="1" width="4.7109375" style="1" customWidth="1"/>
    <col min="2" max="2" width="20.7109375" style="1" customWidth="1"/>
    <col min="3" max="3" width="10.7109375" style="1" customWidth="1"/>
    <col min="4" max="17" width="15.7109375" style="1" customWidth="1"/>
    <col min="18" max="16384" width="11.421875" style="1" customWidth="1"/>
  </cols>
  <sheetData>
    <row r="1" spans="1:9" ht="19.5" customHeight="1">
      <c r="A1" s="121" t="str">
        <f>'Allgemeiner Teil'!$A$1</f>
        <v>Hauptschule Klasse 10 A-Kurs   -   Zentrale Abschlussprüfung Mathematik   -   14. Mai 2009 (Haupttermin)</v>
      </c>
      <c r="B1" s="121"/>
      <c r="C1" s="121"/>
      <c r="D1" s="121"/>
      <c r="E1" s="121"/>
      <c r="F1" s="121"/>
      <c r="G1" s="121"/>
      <c r="H1" s="121"/>
      <c r="I1" s="121"/>
    </row>
    <row r="3" spans="1:9" ht="12.75">
      <c r="A3" s="122" t="s">
        <v>52</v>
      </c>
      <c r="B3" s="122"/>
      <c r="C3" s="122"/>
      <c r="D3" s="122"/>
      <c r="E3" s="122"/>
      <c r="F3" s="122"/>
      <c r="G3" s="122"/>
      <c r="H3" s="122"/>
      <c r="I3" s="122"/>
    </row>
    <row r="4" spans="1:9" ht="15.75" customHeight="1">
      <c r="A4" s="123" t="s">
        <v>1</v>
      </c>
      <c r="B4" s="127" t="s">
        <v>2</v>
      </c>
      <c r="C4" s="125" t="s">
        <v>70</v>
      </c>
      <c r="D4" s="19" t="s">
        <v>53</v>
      </c>
      <c r="E4" s="47" t="s">
        <v>54</v>
      </c>
      <c r="F4" s="84" t="s">
        <v>55</v>
      </c>
      <c r="G4" s="48" t="s">
        <v>12</v>
      </c>
      <c r="H4" s="128" t="s">
        <v>56</v>
      </c>
      <c r="I4" s="129" t="s">
        <v>57</v>
      </c>
    </row>
    <row r="5" spans="1:9" ht="15.75" customHeight="1">
      <c r="A5" s="123"/>
      <c r="B5" s="127"/>
      <c r="C5" s="126"/>
      <c r="D5" s="9">
        <f>'Allgemeiner Teil'!$W$5</f>
        <v>28</v>
      </c>
      <c r="E5" s="10">
        <f>'Pflicht- und Wahlaufgaben'!$U$5</f>
        <v>36</v>
      </c>
      <c r="F5" s="85">
        <f>'Pflicht- und Wahlaufgaben'!$AM$5</f>
        <v>20</v>
      </c>
      <c r="G5" s="52">
        <f>SUM(D5:F5)</f>
        <v>84</v>
      </c>
      <c r="H5" s="128"/>
      <c r="I5" s="129"/>
    </row>
    <row r="6" spans="1:9" ht="4.5" customHeight="1">
      <c r="A6" s="13"/>
      <c r="B6" s="16"/>
      <c r="C6" s="15"/>
      <c r="D6" s="13"/>
      <c r="E6" s="16"/>
      <c r="F6" s="15"/>
      <c r="G6" s="54"/>
      <c r="H6" s="86"/>
      <c r="I6" s="87"/>
    </row>
    <row r="7" spans="1:9" ht="15.75" customHeight="1">
      <c r="A7" s="19" t="s">
        <v>13</v>
      </c>
      <c r="B7" s="69">
        <f>'Allgemeiner Teil'!B7</f>
        <v>0</v>
      </c>
      <c r="C7" s="88">
        <f>'Allgemeiner Teil'!C7</f>
        <v>0</v>
      </c>
      <c r="D7" s="89">
        <f>'Allgemeiner Teil'!W7</f>
      </c>
      <c r="E7" s="69">
        <f>'Pflicht- und Wahlaufgaben'!U7</f>
      </c>
      <c r="F7" s="69">
        <f>'Pflicht- und Wahlaufgaben'!AM7</f>
      </c>
      <c r="G7" s="48">
        <f aca="true" t="shared" si="0" ref="G7:G34">IF(COUNTBLANK(D7:F7)&lt;3,SUM(D7:F7),"")</f>
      </c>
      <c r="H7" s="90">
        <f aca="true" t="shared" si="1" ref="H7:H34">IF(COUNTBLANK(D7:F7)&lt;3,G7/84*100,"")</f>
      </c>
      <c r="I7" s="91">
        <f aca="true" t="shared" si="2" ref="I7:I34">IF(COUNTBLANK(D7:F7)&lt;3,IF(G7&lt;20.5,6,IF(G7&lt;41.5,5,IF(G7&lt;52.5,4,IF(G7&lt;63.5,3,IF(G7&lt;74.5,2,IF(G7&lt;84.5,1,"Fehler")))))),"")</f>
      </c>
    </row>
    <row r="8" spans="1:9" ht="15.75" customHeight="1">
      <c r="A8" s="25" t="s">
        <v>14</v>
      </c>
      <c r="B8" s="59">
        <f>'Allgemeiner Teil'!B8</f>
        <v>0</v>
      </c>
      <c r="C8" s="92">
        <f>'Allgemeiner Teil'!C8</f>
        <v>0</v>
      </c>
      <c r="D8" s="93">
        <f>'Allgemeiner Teil'!W8</f>
      </c>
      <c r="E8" s="59">
        <f>'Pflicht- und Wahlaufgaben'!U8</f>
      </c>
      <c r="F8" s="92">
        <f>'Pflicht- und Wahlaufgaben'!AM8</f>
      </c>
      <c r="G8" s="94">
        <f t="shared" si="0"/>
      </c>
      <c r="H8" s="95">
        <f t="shared" si="1"/>
      </c>
      <c r="I8" s="96">
        <f t="shared" si="2"/>
      </c>
    </row>
    <row r="9" spans="1:9" ht="15.75" customHeight="1">
      <c r="A9" s="25" t="s">
        <v>15</v>
      </c>
      <c r="B9" s="59">
        <f>'Allgemeiner Teil'!B9</f>
        <v>0</v>
      </c>
      <c r="C9" s="92">
        <f>'Allgemeiner Teil'!C9</f>
        <v>0</v>
      </c>
      <c r="D9" s="93">
        <f>'Allgemeiner Teil'!W9</f>
      </c>
      <c r="E9" s="59">
        <f>'Pflicht- und Wahlaufgaben'!U9</f>
      </c>
      <c r="F9" s="92">
        <f>'Pflicht- und Wahlaufgaben'!AM9</f>
      </c>
      <c r="G9" s="94">
        <f t="shared" si="0"/>
      </c>
      <c r="H9" s="95">
        <f t="shared" si="1"/>
      </c>
      <c r="I9" s="96">
        <f t="shared" si="2"/>
      </c>
    </row>
    <row r="10" spans="1:9" ht="15.75" customHeight="1">
      <c r="A10" s="25" t="s">
        <v>16</v>
      </c>
      <c r="B10" s="59">
        <f>'Allgemeiner Teil'!B10</f>
        <v>0</v>
      </c>
      <c r="C10" s="92">
        <f>'Allgemeiner Teil'!C10</f>
        <v>0</v>
      </c>
      <c r="D10" s="93">
        <f>'Allgemeiner Teil'!W10</f>
      </c>
      <c r="E10" s="59">
        <f>'Pflicht- und Wahlaufgaben'!U10</f>
      </c>
      <c r="F10" s="92">
        <f>'Pflicht- und Wahlaufgaben'!AM10</f>
      </c>
      <c r="G10" s="94">
        <f t="shared" si="0"/>
      </c>
      <c r="H10" s="95">
        <f t="shared" si="1"/>
      </c>
      <c r="I10" s="96">
        <f t="shared" si="2"/>
      </c>
    </row>
    <row r="11" spans="1:9" ht="15.75" customHeight="1">
      <c r="A11" s="9" t="s">
        <v>17</v>
      </c>
      <c r="B11" s="10">
        <f>'Allgemeiner Teil'!B11</f>
        <v>0</v>
      </c>
      <c r="C11" s="85">
        <f>'Allgemeiner Teil'!C11</f>
        <v>0</v>
      </c>
      <c r="D11" s="9">
        <f>'Allgemeiner Teil'!W11</f>
      </c>
      <c r="E11" s="10">
        <f>'Pflicht- und Wahlaufgaben'!U11</f>
      </c>
      <c r="F11" s="85">
        <f>'Pflicht- und Wahlaufgaben'!AM11</f>
      </c>
      <c r="G11" s="52">
        <f t="shared" si="0"/>
      </c>
      <c r="H11" s="97">
        <f t="shared" si="1"/>
      </c>
      <c r="I11" s="98">
        <f t="shared" si="2"/>
      </c>
    </row>
    <row r="12" spans="1:9" ht="15.75" customHeight="1">
      <c r="A12" s="37" t="s">
        <v>18</v>
      </c>
      <c r="B12" s="65">
        <f>'Allgemeiner Teil'!B12</f>
        <v>0</v>
      </c>
      <c r="C12" s="99">
        <f>'Allgemeiner Teil'!C12</f>
        <v>0</v>
      </c>
      <c r="D12" s="100">
        <f>'Allgemeiner Teil'!W12</f>
      </c>
      <c r="E12" s="65">
        <f>'Pflicht- und Wahlaufgaben'!U12</f>
      </c>
      <c r="F12" s="99">
        <f>'Pflicht- und Wahlaufgaben'!AM12</f>
      </c>
      <c r="G12" s="101">
        <f t="shared" si="0"/>
      </c>
      <c r="H12" s="102">
        <f t="shared" si="1"/>
      </c>
      <c r="I12" s="103">
        <f t="shared" si="2"/>
      </c>
    </row>
    <row r="13" spans="1:9" ht="15.75" customHeight="1">
      <c r="A13" s="25" t="s">
        <v>19</v>
      </c>
      <c r="B13" s="59">
        <f>'Allgemeiner Teil'!B13</f>
        <v>0</v>
      </c>
      <c r="C13" s="92">
        <f>'Allgemeiner Teil'!C13</f>
        <v>0</v>
      </c>
      <c r="D13" s="93">
        <f>'Allgemeiner Teil'!W13</f>
      </c>
      <c r="E13" s="59">
        <f>'Pflicht- und Wahlaufgaben'!U13</f>
      </c>
      <c r="F13" s="92">
        <f>'Pflicht- und Wahlaufgaben'!AM13</f>
      </c>
      <c r="G13" s="94">
        <f t="shared" si="0"/>
      </c>
      <c r="H13" s="95">
        <f t="shared" si="1"/>
      </c>
      <c r="I13" s="96">
        <f t="shared" si="2"/>
      </c>
    </row>
    <row r="14" spans="1:9" ht="15.75" customHeight="1">
      <c r="A14" s="25" t="s">
        <v>20</v>
      </c>
      <c r="B14" s="59">
        <f>'Allgemeiner Teil'!B14</f>
        <v>0</v>
      </c>
      <c r="C14" s="92">
        <f>'Allgemeiner Teil'!C14</f>
        <v>0</v>
      </c>
      <c r="D14" s="93">
        <f>'Allgemeiner Teil'!W14</f>
      </c>
      <c r="E14" s="59">
        <f>'Pflicht- und Wahlaufgaben'!U14</f>
      </c>
      <c r="F14" s="92">
        <f>'Pflicht- und Wahlaufgaben'!AM14</f>
      </c>
      <c r="G14" s="94">
        <f t="shared" si="0"/>
      </c>
      <c r="H14" s="95">
        <f t="shared" si="1"/>
      </c>
      <c r="I14" s="96">
        <f t="shared" si="2"/>
      </c>
    </row>
    <row r="15" spans="1:9" ht="15.75" customHeight="1">
      <c r="A15" s="25" t="s">
        <v>21</v>
      </c>
      <c r="B15" s="59">
        <f>'Allgemeiner Teil'!B15</f>
        <v>0</v>
      </c>
      <c r="C15" s="92">
        <f>'Allgemeiner Teil'!C15</f>
        <v>0</v>
      </c>
      <c r="D15" s="93">
        <f>'Allgemeiner Teil'!W15</f>
      </c>
      <c r="E15" s="59">
        <f>'Pflicht- und Wahlaufgaben'!U15</f>
      </c>
      <c r="F15" s="92">
        <f>'Pflicht- und Wahlaufgaben'!AM15</f>
      </c>
      <c r="G15" s="94">
        <f t="shared" si="0"/>
      </c>
      <c r="H15" s="95">
        <f t="shared" si="1"/>
      </c>
      <c r="I15" s="96">
        <f t="shared" si="2"/>
      </c>
    </row>
    <row r="16" spans="1:9" ht="15.75" customHeight="1">
      <c r="A16" s="9" t="s">
        <v>22</v>
      </c>
      <c r="B16" s="10">
        <f>'Allgemeiner Teil'!B16</f>
        <v>0</v>
      </c>
      <c r="C16" s="85">
        <f>'Allgemeiner Teil'!C16</f>
        <v>0</v>
      </c>
      <c r="D16" s="9">
        <f>'Allgemeiner Teil'!W16</f>
      </c>
      <c r="E16" s="10">
        <f>'Pflicht- und Wahlaufgaben'!U16</f>
      </c>
      <c r="F16" s="85">
        <f>'Pflicht- und Wahlaufgaben'!AM16</f>
      </c>
      <c r="G16" s="52">
        <f t="shared" si="0"/>
      </c>
      <c r="H16" s="97">
        <f t="shared" si="1"/>
      </c>
      <c r="I16" s="98">
        <f t="shared" si="2"/>
      </c>
    </row>
    <row r="17" spans="1:9" ht="15.75" customHeight="1">
      <c r="A17" s="37" t="s">
        <v>23</v>
      </c>
      <c r="B17" s="65">
        <f>'Allgemeiner Teil'!B17</f>
        <v>0</v>
      </c>
      <c r="C17" s="99">
        <f>'Allgemeiner Teil'!C17</f>
        <v>0</v>
      </c>
      <c r="D17" s="100">
        <f>'Allgemeiner Teil'!W17</f>
      </c>
      <c r="E17" s="65">
        <f>'Pflicht- und Wahlaufgaben'!U17</f>
      </c>
      <c r="F17" s="99">
        <f>'Pflicht- und Wahlaufgaben'!AM17</f>
      </c>
      <c r="G17" s="101">
        <f t="shared" si="0"/>
      </c>
      <c r="H17" s="102">
        <f t="shared" si="1"/>
      </c>
      <c r="I17" s="103">
        <f t="shared" si="2"/>
      </c>
    </row>
    <row r="18" spans="1:9" ht="15.75" customHeight="1">
      <c r="A18" s="25" t="s">
        <v>24</v>
      </c>
      <c r="B18" s="59">
        <f>'Allgemeiner Teil'!B18</f>
        <v>0</v>
      </c>
      <c r="C18" s="92">
        <f>'Allgemeiner Teil'!C18</f>
        <v>0</v>
      </c>
      <c r="D18" s="93">
        <f>'Allgemeiner Teil'!W18</f>
      </c>
      <c r="E18" s="59">
        <f>'Pflicht- und Wahlaufgaben'!U18</f>
      </c>
      <c r="F18" s="92">
        <f>'Pflicht- und Wahlaufgaben'!AM18</f>
      </c>
      <c r="G18" s="94">
        <f t="shared" si="0"/>
      </c>
      <c r="H18" s="95">
        <f t="shared" si="1"/>
      </c>
      <c r="I18" s="96">
        <f t="shared" si="2"/>
      </c>
    </row>
    <row r="19" spans="1:9" ht="15.75" customHeight="1">
      <c r="A19" s="25" t="s">
        <v>25</v>
      </c>
      <c r="B19" s="59">
        <f>'Allgemeiner Teil'!B19</f>
        <v>0</v>
      </c>
      <c r="C19" s="92">
        <f>'Allgemeiner Teil'!C19</f>
        <v>0</v>
      </c>
      <c r="D19" s="93">
        <f>'Allgemeiner Teil'!W19</f>
      </c>
      <c r="E19" s="59">
        <f>'Pflicht- und Wahlaufgaben'!U19</f>
      </c>
      <c r="F19" s="92">
        <f>'Pflicht- und Wahlaufgaben'!AM19</f>
      </c>
      <c r="G19" s="94">
        <f t="shared" si="0"/>
      </c>
      <c r="H19" s="95">
        <f t="shared" si="1"/>
      </c>
      <c r="I19" s="96">
        <f t="shared" si="2"/>
      </c>
    </row>
    <row r="20" spans="1:9" ht="15.75" customHeight="1">
      <c r="A20" s="25" t="s">
        <v>26</v>
      </c>
      <c r="B20" s="59">
        <f>'Allgemeiner Teil'!B20</f>
        <v>0</v>
      </c>
      <c r="C20" s="92">
        <f>'Allgemeiner Teil'!C20</f>
        <v>0</v>
      </c>
      <c r="D20" s="93">
        <f>'Allgemeiner Teil'!W20</f>
      </c>
      <c r="E20" s="59">
        <f>'Pflicht- und Wahlaufgaben'!U20</f>
      </c>
      <c r="F20" s="92">
        <f>'Pflicht- und Wahlaufgaben'!AM20</f>
      </c>
      <c r="G20" s="94">
        <f t="shared" si="0"/>
      </c>
      <c r="H20" s="95">
        <f t="shared" si="1"/>
      </c>
      <c r="I20" s="96">
        <f t="shared" si="2"/>
      </c>
    </row>
    <row r="21" spans="1:9" ht="15.75" customHeight="1">
      <c r="A21" s="9" t="s">
        <v>27</v>
      </c>
      <c r="B21" s="10">
        <f>'Allgemeiner Teil'!B21</f>
        <v>0</v>
      </c>
      <c r="C21" s="85">
        <f>'Allgemeiner Teil'!C21</f>
        <v>0</v>
      </c>
      <c r="D21" s="9">
        <f>'Allgemeiner Teil'!W21</f>
      </c>
      <c r="E21" s="10">
        <f>'Pflicht- und Wahlaufgaben'!U21</f>
      </c>
      <c r="F21" s="85">
        <f>'Pflicht- und Wahlaufgaben'!AM21</f>
      </c>
      <c r="G21" s="52">
        <f t="shared" si="0"/>
      </c>
      <c r="H21" s="97">
        <f t="shared" si="1"/>
      </c>
      <c r="I21" s="98">
        <f t="shared" si="2"/>
      </c>
    </row>
    <row r="22" spans="1:9" ht="15.75" customHeight="1">
      <c r="A22" s="37" t="s">
        <v>28</v>
      </c>
      <c r="B22" s="65">
        <f>'Allgemeiner Teil'!B22</f>
        <v>0</v>
      </c>
      <c r="C22" s="99">
        <f>'Allgemeiner Teil'!C22</f>
        <v>0</v>
      </c>
      <c r="D22" s="100">
        <f>'Allgemeiner Teil'!W22</f>
      </c>
      <c r="E22" s="65">
        <f>'Pflicht- und Wahlaufgaben'!U22</f>
      </c>
      <c r="F22" s="99">
        <f>'Pflicht- und Wahlaufgaben'!AM22</f>
      </c>
      <c r="G22" s="101">
        <f t="shared" si="0"/>
      </c>
      <c r="H22" s="102">
        <f t="shared" si="1"/>
      </c>
      <c r="I22" s="103">
        <f t="shared" si="2"/>
      </c>
    </row>
    <row r="23" spans="1:9" ht="15.75" customHeight="1">
      <c r="A23" s="25" t="s">
        <v>29</v>
      </c>
      <c r="B23" s="59">
        <f>'Allgemeiner Teil'!B23</f>
        <v>0</v>
      </c>
      <c r="C23" s="92">
        <f>'Allgemeiner Teil'!C23</f>
        <v>0</v>
      </c>
      <c r="D23" s="93">
        <f>'Allgemeiner Teil'!W23</f>
      </c>
      <c r="E23" s="59">
        <f>'Pflicht- und Wahlaufgaben'!U23</f>
      </c>
      <c r="F23" s="92">
        <f>'Pflicht- und Wahlaufgaben'!AM23</f>
      </c>
      <c r="G23" s="94">
        <f t="shared" si="0"/>
      </c>
      <c r="H23" s="95">
        <f t="shared" si="1"/>
      </c>
      <c r="I23" s="96">
        <f t="shared" si="2"/>
      </c>
    </row>
    <row r="24" spans="1:9" ht="15.75" customHeight="1">
      <c r="A24" s="25" t="s">
        <v>30</v>
      </c>
      <c r="B24" s="59">
        <f>'Allgemeiner Teil'!B24</f>
        <v>0</v>
      </c>
      <c r="C24" s="92">
        <f>'Allgemeiner Teil'!C24</f>
        <v>0</v>
      </c>
      <c r="D24" s="93">
        <f>'Allgemeiner Teil'!W24</f>
      </c>
      <c r="E24" s="59">
        <f>'Pflicht- und Wahlaufgaben'!U24</f>
      </c>
      <c r="F24" s="92">
        <f>'Pflicht- und Wahlaufgaben'!AM24</f>
      </c>
      <c r="G24" s="94">
        <f t="shared" si="0"/>
      </c>
      <c r="H24" s="95">
        <f t="shared" si="1"/>
      </c>
      <c r="I24" s="96">
        <f t="shared" si="2"/>
      </c>
    </row>
    <row r="25" spans="1:9" ht="15.75" customHeight="1">
      <c r="A25" s="25" t="s">
        <v>31</v>
      </c>
      <c r="B25" s="59">
        <f>'Allgemeiner Teil'!B25</f>
        <v>0</v>
      </c>
      <c r="C25" s="92">
        <f>'Allgemeiner Teil'!C25</f>
        <v>0</v>
      </c>
      <c r="D25" s="93">
        <f>'Allgemeiner Teil'!W25</f>
      </c>
      <c r="E25" s="59">
        <f>'Pflicht- und Wahlaufgaben'!U25</f>
      </c>
      <c r="F25" s="92">
        <f>'Pflicht- und Wahlaufgaben'!AM25</f>
      </c>
      <c r="G25" s="94">
        <f t="shared" si="0"/>
      </c>
      <c r="H25" s="95">
        <f t="shared" si="1"/>
      </c>
      <c r="I25" s="96">
        <f t="shared" si="2"/>
      </c>
    </row>
    <row r="26" spans="1:9" ht="15.75" customHeight="1">
      <c r="A26" s="9" t="s">
        <v>32</v>
      </c>
      <c r="B26" s="10">
        <f>'Allgemeiner Teil'!B26</f>
        <v>0</v>
      </c>
      <c r="C26" s="85">
        <f>'Allgemeiner Teil'!C26</f>
        <v>0</v>
      </c>
      <c r="D26" s="9">
        <f>'Allgemeiner Teil'!W26</f>
      </c>
      <c r="E26" s="10">
        <f>'Pflicht- und Wahlaufgaben'!U26</f>
      </c>
      <c r="F26" s="85">
        <f>'Pflicht- und Wahlaufgaben'!AM26</f>
      </c>
      <c r="G26" s="52">
        <f t="shared" si="0"/>
      </c>
      <c r="H26" s="97">
        <f t="shared" si="1"/>
      </c>
      <c r="I26" s="98">
        <f t="shared" si="2"/>
      </c>
    </row>
    <row r="27" spans="1:9" ht="15.75" customHeight="1">
      <c r="A27" s="37" t="s">
        <v>33</v>
      </c>
      <c r="B27" s="65">
        <f>'Allgemeiner Teil'!B27</f>
        <v>0</v>
      </c>
      <c r="C27" s="99">
        <f>'Allgemeiner Teil'!C27</f>
        <v>0</v>
      </c>
      <c r="D27" s="100">
        <f>'Allgemeiner Teil'!W27</f>
      </c>
      <c r="E27" s="65">
        <f>'Pflicht- und Wahlaufgaben'!U27</f>
      </c>
      <c r="F27" s="99">
        <f>'Pflicht- und Wahlaufgaben'!AM27</f>
      </c>
      <c r="G27" s="101">
        <f t="shared" si="0"/>
      </c>
      <c r="H27" s="102">
        <f t="shared" si="1"/>
      </c>
      <c r="I27" s="103">
        <f t="shared" si="2"/>
      </c>
    </row>
    <row r="28" spans="1:9" ht="15.75" customHeight="1">
      <c r="A28" s="25" t="s">
        <v>34</v>
      </c>
      <c r="B28" s="59">
        <f>'Allgemeiner Teil'!B28</f>
        <v>0</v>
      </c>
      <c r="C28" s="92">
        <f>'Allgemeiner Teil'!C28</f>
        <v>0</v>
      </c>
      <c r="D28" s="93">
        <f>'Allgemeiner Teil'!W28</f>
      </c>
      <c r="E28" s="59">
        <f>'Pflicht- und Wahlaufgaben'!U28</f>
      </c>
      <c r="F28" s="92">
        <f>'Pflicht- und Wahlaufgaben'!AM28</f>
      </c>
      <c r="G28" s="94">
        <f t="shared" si="0"/>
      </c>
      <c r="H28" s="95">
        <f t="shared" si="1"/>
      </c>
      <c r="I28" s="96">
        <f t="shared" si="2"/>
      </c>
    </row>
    <row r="29" spans="1:9" ht="15.75" customHeight="1">
      <c r="A29" s="25" t="s">
        <v>35</v>
      </c>
      <c r="B29" s="59">
        <f>'Allgemeiner Teil'!B29</f>
        <v>0</v>
      </c>
      <c r="C29" s="92">
        <f>'Allgemeiner Teil'!C29</f>
        <v>0</v>
      </c>
      <c r="D29" s="93">
        <f>'Allgemeiner Teil'!W29</f>
      </c>
      <c r="E29" s="59">
        <f>'Pflicht- und Wahlaufgaben'!U29</f>
      </c>
      <c r="F29" s="92">
        <f>'Pflicht- und Wahlaufgaben'!AM29</f>
      </c>
      <c r="G29" s="94">
        <f t="shared" si="0"/>
      </c>
      <c r="H29" s="95">
        <f t="shared" si="1"/>
      </c>
      <c r="I29" s="96">
        <f t="shared" si="2"/>
      </c>
    </row>
    <row r="30" spans="1:9" ht="15.75" customHeight="1">
      <c r="A30" s="25" t="s">
        <v>36</v>
      </c>
      <c r="B30" s="59">
        <f>'Allgemeiner Teil'!B30</f>
        <v>0</v>
      </c>
      <c r="C30" s="92">
        <f>'Allgemeiner Teil'!C30</f>
        <v>0</v>
      </c>
      <c r="D30" s="93">
        <f>'Allgemeiner Teil'!W30</f>
      </c>
      <c r="E30" s="59">
        <f>'Pflicht- und Wahlaufgaben'!U30</f>
      </c>
      <c r="F30" s="92">
        <f>'Pflicht- und Wahlaufgaben'!AM30</f>
      </c>
      <c r="G30" s="94">
        <f t="shared" si="0"/>
      </c>
      <c r="H30" s="95">
        <f t="shared" si="1"/>
      </c>
      <c r="I30" s="96">
        <f t="shared" si="2"/>
      </c>
    </row>
    <row r="31" spans="1:9" ht="15.75" customHeight="1">
      <c r="A31" s="9" t="s">
        <v>37</v>
      </c>
      <c r="B31" s="10">
        <f>'Allgemeiner Teil'!B31</f>
        <v>0</v>
      </c>
      <c r="C31" s="85">
        <f>'Allgemeiner Teil'!C31</f>
        <v>0</v>
      </c>
      <c r="D31" s="9">
        <f>'Allgemeiner Teil'!W31</f>
      </c>
      <c r="E31" s="10">
        <f>'Pflicht- und Wahlaufgaben'!U31</f>
      </c>
      <c r="F31" s="85">
        <f>'Pflicht- und Wahlaufgaben'!AM31</f>
      </c>
      <c r="G31" s="52">
        <f t="shared" si="0"/>
      </c>
      <c r="H31" s="97">
        <f t="shared" si="1"/>
      </c>
      <c r="I31" s="98">
        <f t="shared" si="2"/>
      </c>
    </row>
    <row r="32" spans="1:9" ht="15.75" customHeight="1">
      <c r="A32" s="37" t="s">
        <v>38</v>
      </c>
      <c r="B32" s="65">
        <f>'Allgemeiner Teil'!B32</f>
        <v>0</v>
      </c>
      <c r="C32" s="99">
        <f>'Allgemeiner Teil'!C32</f>
        <v>0</v>
      </c>
      <c r="D32" s="100">
        <f>'Allgemeiner Teil'!W32</f>
      </c>
      <c r="E32" s="65">
        <f>'Pflicht- und Wahlaufgaben'!U32</f>
      </c>
      <c r="F32" s="99">
        <f>'Pflicht- und Wahlaufgaben'!AM32</f>
      </c>
      <c r="G32" s="101">
        <f t="shared" si="0"/>
      </c>
      <c r="H32" s="102">
        <f t="shared" si="1"/>
      </c>
      <c r="I32" s="103">
        <f t="shared" si="2"/>
      </c>
    </row>
    <row r="33" spans="1:9" ht="15.75" customHeight="1">
      <c r="A33" s="25" t="s">
        <v>39</v>
      </c>
      <c r="B33" s="59">
        <f>'Allgemeiner Teil'!B33</f>
        <v>0</v>
      </c>
      <c r="C33" s="92">
        <f>'Allgemeiner Teil'!C33</f>
        <v>0</v>
      </c>
      <c r="D33" s="93">
        <f>'Allgemeiner Teil'!W33</f>
      </c>
      <c r="E33" s="59">
        <f>'Pflicht- und Wahlaufgaben'!U33</f>
      </c>
      <c r="F33" s="92">
        <f>'Pflicht- und Wahlaufgaben'!AM33</f>
      </c>
      <c r="G33" s="94">
        <f t="shared" si="0"/>
      </c>
      <c r="H33" s="95">
        <f t="shared" si="1"/>
      </c>
      <c r="I33" s="96">
        <f t="shared" si="2"/>
      </c>
    </row>
    <row r="34" spans="1:9" ht="15.75" customHeight="1">
      <c r="A34" s="9" t="s">
        <v>40</v>
      </c>
      <c r="B34" s="10">
        <f>'Allgemeiner Teil'!B34</f>
        <v>0</v>
      </c>
      <c r="C34" s="85">
        <f>'Allgemeiner Teil'!C34</f>
        <v>0</v>
      </c>
      <c r="D34" s="9">
        <f>'Allgemeiner Teil'!W34</f>
      </c>
      <c r="E34" s="10">
        <f>'Pflicht- und Wahlaufgaben'!U34</f>
      </c>
      <c r="F34" s="85">
        <f>'Pflicht- und Wahlaufgaben'!AM34</f>
      </c>
      <c r="G34" s="52">
        <f t="shared" si="0"/>
      </c>
      <c r="H34" s="97">
        <f t="shared" si="1"/>
      </c>
      <c r="I34" s="98">
        <f t="shared" si="2"/>
      </c>
    </row>
    <row r="35" spans="1:9" ht="4.5" customHeight="1">
      <c r="A35" s="13"/>
      <c r="B35" s="16"/>
      <c r="C35" s="15"/>
      <c r="D35" s="13"/>
      <c r="E35" s="16"/>
      <c r="F35" s="15"/>
      <c r="G35" s="54"/>
      <c r="H35" s="104"/>
      <c r="I35" s="87"/>
    </row>
    <row r="36" spans="1:9" ht="15.75" customHeight="1">
      <c r="A36" s="120" t="s">
        <v>58</v>
      </c>
      <c r="B36" s="120"/>
      <c r="C36" s="120"/>
      <c r="D36" s="43">
        <f>IF(COUNTBLANK('Allgemeiner Teil'!D7:V34)&lt;532,AVERAGE(D7:D34),"")</f>
      </c>
      <c r="E36" s="44">
        <f>IF(COUNTBLANK('Pflicht- und Wahlaufgaben'!D7:T34)&lt;476,AVERAGE(E7:E34),"")</f>
      </c>
      <c r="F36" s="105">
        <f>IF(COUNTBLANK('Pflicht- und Wahlaufgaben'!V7:AL34)&lt;476,AVERAGE(F7:F34),"")</f>
      </c>
      <c r="G36" s="80">
        <f>IF(COUNTBLANK(D7:F34)&lt;84,AVERAGE(G7:G34),"")</f>
      </c>
      <c r="H36" s="106">
        <f>IF(COUNTBLANK(D7:F34)&lt;84,AVERAGE(H7:H34),"")</f>
      </c>
      <c r="I36" s="107">
        <f>IF(COUNTBLANK(D7:F34)&lt;84,AVERAGE(I7:I34),"")</f>
      </c>
    </row>
  </sheetData>
  <sheetProtection password="CFF9" sheet="1" objects="1" scenarios="1"/>
  <mergeCells count="8">
    <mergeCell ref="A36:C36"/>
    <mergeCell ref="A1:I1"/>
    <mergeCell ref="A3:I3"/>
    <mergeCell ref="A4:A5"/>
    <mergeCell ref="B4:B5"/>
    <mergeCell ref="C4:C5"/>
    <mergeCell ref="H4:H5"/>
    <mergeCell ref="I4:I5"/>
  </mergeCells>
  <conditionalFormatting sqref="D7:F34">
    <cfRule type="cellIs" priority="1" dxfId="4" operator="greaterThan" stopIfTrue="1">
      <formula>D$5</formula>
    </cfRule>
  </conditionalFormatting>
  <conditionalFormatting sqref="B7:C34">
    <cfRule type="cellIs" priority="2" dxfId="3" operator="equal" stopIfTrue="1">
      <formula>0</formula>
    </cfRule>
  </conditionalFormatting>
  <printOptions horizontalCentered="1"/>
  <pageMargins left="0.3541666666666667" right="0.3541666666666667" top="0.3541666666666667" bottom="0.3541666666666667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G1"/>
    </sheetView>
  </sheetViews>
  <sheetFormatPr defaultColWidth="11.421875" defaultRowHeight="12.75"/>
  <cols>
    <col min="1" max="7" width="18.28125" style="1" customWidth="1"/>
    <col min="8" max="17" width="15.7109375" style="1" customWidth="1"/>
    <col min="18" max="16384" width="11.421875" style="1" customWidth="1"/>
  </cols>
  <sheetData>
    <row r="1" spans="1:9" ht="19.5" customHeight="1">
      <c r="A1" s="121" t="str">
        <f>'Allgemeiner Teil'!$A$1</f>
        <v>Hauptschule Klasse 10 A-Kurs   -   Zentrale Abschlussprüfung Mathematik   -   14. Mai 2009 (Haupttermin)</v>
      </c>
      <c r="B1" s="121"/>
      <c r="C1" s="121"/>
      <c r="D1" s="121"/>
      <c r="E1" s="121"/>
      <c r="F1" s="121"/>
      <c r="G1" s="121"/>
      <c r="H1" s="108"/>
      <c r="I1" s="108"/>
    </row>
    <row r="7" spans="1:7" ht="49.5" customHeight="1">
      <c r="A7" s="109" t="s">
        <v>59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</row>
    <row r="8" spans="1:7" ht="49.5" customHeight="1">
      <c r="A8" s="109" t="s">
        <v>60</v>
      </c>
      <c r="B8" s="109" t="str">
        <f>IF(COUNTIF(Gesamt!$I$7:$I$34,B7)=0,"-----",COUNTIF(Gesamt!$I$7:$I$34,B7))</f>
        <v>-----</v>
      </c>
      <c r="C8" s="109" t="str">
        <f>IF(COUNTIF(Gesamt!$I$7:$I$34,C7)=0,"-----",COUNTIF(Gesamt!$I$7:$I$34,C7))</f>
        <v>-----</v>
      </c>
      <c r="D8" s="109" t="str">
        <f>IF(COUNTIF(Gesamt!$I$7:$I$34,D7)=0,"-----",COUNTIF(Gesamt!$I$7:$I$34,D7))</f>
        <v>-----</v>
      </c>
      <c r="E8" s="109" t="str">
        <f>IF(COUNTIF(Gesamt!$I$7:$I$34,E7)=0,"-----",COUNTIF(Gesamt!$I$7:$I$34,E7))</f>
        <v>-----</v>
      </c>
      <c r="F8" s="109" t="str">
        <f>IF(COUNTIF(Gesamt!$I$7:$I$34,F7)=0,"-----",COUNTIF(Gesamt!$I$7:$I$34,F7))</f>
        <v>-----</v>
      </c>
      <c r="G8" s="109" t="str">
        <f>IF(COUNTIF(Gesamt!$I$7:$I$34,G7)=0,"-----",COUNTIF(Gesamt!$I$7:$I$34,G7))</f>
        <v>-----</v>
      </c>
    </row>
    <row r="14" spans="1:7" ht="49.5" customHeight="1">
      <c r="A14" s="110" t="s">
        <v>61</v>
      </c>
      <c r="B14" s="111" t="str">
        <f>IF(SUM(COUNTIF(Gesamt!$I$7:$I$34,B7),COUNTIF(Gesamt!$I$7:$I$34,C7),COUNTIF(Gesamt!$I$7:$I$34,D7),COUNTIF(Gesamt!$I$7:$I$34,E7),COUNTIF(Gesamt!$I$7:$I$34,F7),COUNTIF(Gesamt!$I$7:$I$34,G7))=0,"-----",(B7*COUNTIF(Gesamt!$I$7:$I$34,B7)+C7*COUNTIF(Gesamt!$I$7:$I$34,C7)+D7*COUNTIF(Gesamt!$I$7:$I$34,D7)+E7*COUNTIF(Gesamt!$I$7:$I$34,E7)+F7*COUNTIF(Gesamt!$I$7:$I$34,F7)+G7*COUNTIF(Gesamt!$I$7:$I$34,G7))/SUM(COUNTIF(Gesamt!$I$7:$I$34,B7),COUNTIF(Gesamt!$I$7:$I$34,C7),COUNTIF(Gesamt!$I$7:$I$34,D7),COUNTIF(Gesamt!$I$7:$I$34,E7),COUNTIF(Gesamt!$I$7:$I$34,F7),COUNTIF(Gesamt!$I$7:$I$34,G7)))</f>
        <v>-----</v>
      </c>
      <c r="C14" s="112"/>
      <c r="D14" s="112"/>
      <c r="E14" s="112"/>
      <c r="F14" s="112"/>
      <c r="G14" s="112"/>
    </row>
  </sheetData>
  <sheetProtection password="CFF9" sheet="1" objects="1" scenarios="1"/>
  <mergeCells count="1">
    <mergeCell ref="A1:G1"/>
  </mergeCells>
  <printOptions horizontalCentered="1"/>
  <pageMargins left="0.3541666666666667" right="0.3541666666666667" top="0.6194444444444445" bottom="0.6194444444444445" header="0.3541666666666667" footer="0.354166666666666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4"/>
  <sheetViews>
    <sheetView workbookViewId="0" topLeftCell="A1">
      <selection activeCell="A1" sqref="A1"/>
    </sheetView>
  </sheetViews>
  <sheetFormatPr defaultColWidth="11.421875" defaultRowHeight="12.75"/>
  <cols>
    <col min="1" max="7" width="18.28125" style="119" customWidth="1"/>
    <col min="8" max="17" width="15.7109375" style="119" customWidth="1"/>
    <col min="18" max="16384" width="11.421875" style="119" customWidth="1"/>
  </cols>
  <sheetData>
    <row r="4" spans="1:7" ht="18">
      <c r="A4" s="130" t="s">
        <v>71</v>
      </c>
      <c r="B4" s="130"/>
      <c r="C4" s="130"/>
      <c r="D4" s="130"/>
      <c r="E4" s="130"/>
      <c r="F4" s="130"/>
      <c r="G4" s="130"/>
    </row>
  </sheetData>
  <sheetProtection password="CFF9" sheet="1" objects="1" scenarios="1"/>
  <mergeCells count="1">
    <mergeCell ref="A4:G4"/>
  </mergeCells>
  <printOptions horizontalCentered="1"/>
  <pageMargins left="0.35433070866141736" right="0.35433070866141736" top="0.35433070866141736" bottom="0.35433070866141736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</cp:lastModifiedBy>
  <cp:lastPrinted>2009-05-14T21:09:48Z</cp:lastPrinted>
  <dcterms:created xsi:type="dcterms:W3CDTF">2009-05-14T20:59:08Z</dcterms:created>
  <dcterms:modified xsi:type="dcterms:W3CDTF">2009-05-14T21:39:00Z</dcterms:modified>
  <cp:category/>
  <cp:version/>
  <cp:contentType/>
  <cp:contentStatus/>
</cp:coreProperties>
</file>