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05" windowWidth="15480" windowHeight="8115" activeTab="0"/>
  </bookViews>
  <sheets>
    <sheet name="ABA-MA HS9 19.05.2011" sheetId="1" r:id="rId1"/>
  </sheets>
  <externalReferences>
    <externalReference r:id="rId4"/>
  </externalReferences>
  <definedNames>
    <definedName name="Benotung">'ABA-MA HS9 19.05.2011'!$BC$3:$BE$8</definedName>
    <definedName name="Benotung_AT">'[1]AA-MA Klasse 10d (2)'!$CJ$18:$CL$23</definedName>
    <definedName name="Benotung_WT">'[1]AA-MA Klasse 10d (2)'!$CJ$27:$CL$32</definedName>
    <definedName name="_xlnm.Print_Area" localSheetId="0">'ABA-MA HS9 19.05.2011'!$A$1:$BK$50</definedName>
    <definedName name="_xlnm.Print_Titles" localSheetId="0">'ABA-MA HS9 19.05.2011'!$A:$C,'ABA-MA HS9 19.05.2011'!$1:$10</definedName>
    <definedName name="sch_anz">'ABA-MA HS9 19.05.2011'!$B$10:$B$44</definedName>
    <definedName name="zensur">'ABA-MA HS9 19.05.2011'!$AY$10:$AY$44</definedName>
  </definedNames>
  <calcPr fullCalcOnLoad="1" refMode="R1C1"/>
</workbook>
</file>

<file path=xl/sharedStrings.xml><?xml version="1.0" encoding="utf-8"?>
<sst xmlns="http://schemas.openxmlformats.org/spreadsheetml/2006/main" count="71" uniqueCount="58">
  <si>
    <t>Klasse:</t>
  </si>
  <si>
    <t>Benotung</t>
  </si>
  <si>
    <t>Anzahl</t>
  </si>
  <si>
    <t>in Prozent</t>
  </si>
  <si>
    <t>-</t>
  </si>
  <si>
    <t>Allgemeiner Teil</t>
  </si>
  <si>
    <t>Summe</t>
  </si>
  <si>
    <t>AT</t>
  </si>
  <si>
    <t>Gesamtsumme</t>
  </si>
  <si>
    <t>Zensur</t>
  </si>
  <si>
    <t>Aufgabe:</t>
  </si>
  <si>
    <t>1a</t>
  </si>
  <si>
    <t>1b</t>
  </si>
  <si>
    <t>1c</t>
  </si>
  <si>
    <t>2a</t>
  </si>
  <si>
    <t>2b</t>
  </si>
  <si>
    <t>2c</t>
  </si>
  <si>
    <t>3a</t>
  </si>
  <si>
    <t>3b</t>
  </si>
  <si>
    <t>5a</t>
  </si>
  <si>
    <t>5b</t>
  </si>
  <si>
    <t>Mögliche Punkte:</t>
  </si>
  <si>
    <t>å</t>
  </si>
  <si>
    <t>Durchschnittspunktzahl je Schüler/in</t>
  </si>
  <si>
    <t>PT</t>
  </si>
  <si>
    <t>WT</t>
  </si>
  <si>
    <t>8a</t>
  </si>
  <si>
    <t>8b</t>
  </si>
  <si>
    <t>Hauptteil</t>
  </si>
  <si>
    <t>rechnerisch</t>
  </si>
  <si>
    <t>Summe Unterzensuren</t>
  </si>
  <si>
    <t xml:space="preserve"> </t>
  </si>
  <si>
    <t>Zentrale Abschlussprüfung 2010/2011</t>
  </si>
  <si>
    <t>Schule:</t>
  </si>
  <si>
    <t>Wahl</t>
  </si>
  <si>
    <t>W1</t>
  </si>
  <si>
    <t>W2</t>
  </si>
  <si>
    <t>Mustermann</t>
  </si>
  <si>
    <t>Max</t>
  </si>
  <si>
    <t>Sind bei einer Aufgabe/Teilaufgabe keine Punkte errreicht worden, muss eine "0" eingetragen werden!</t>
  </si>
  <si>
    <t>Zeilen ohne Schülernamen müssen freigelassen werden.</t>
  </si>
  <si>
    <t>1d</t>
  </si>
  <si>
    <t>1e</t>
  </si>
  <si>
    <t>2d</t>
  </si>
  <si>
    <t>6a</t>
  </si>
  <si>
    <t>6b</t>
  </si>
  <si>
    <t>8c</t>
  </si>
  <si>
    <t>4a</t>
  </si>
  <si>
    <t>4b</t>
  </si>
  <si>
    <t>4c</t>
  </si>
  <si>
    <t>4d</t>
  </si>
  <si>
    <t>4e</t>
  </si>
  <si>
    <t>Sekundarabschluss I (HS), Schuljahrgang 9</t>
  </si>
  <si>
    <t>5c</t>
  </si>
  <si>
    <t>5d</t>
  </si>
  <si>
    <t>6c</t>
  </si>
  <si>
    <t>Mathematik, 19.05.2011 B-Kurs</t>
  </si>
  <si>
    <t>3c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</si>
</sst>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\)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%"/>
    <numFmt numFmtId="172" formatCode="#,##0.00\ &quot;DM&quot;;[Red]\-#,##0.00\ &quot;DM&quot;"/>
    <numFmt numFmtId="173" formatCode="0\)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Symbol"/>
      <family val="1"/>
    </font>
    <font>
      <b/>
      <sz val="10"/>
      <name val="Mathematica1"/>
      <family val="0"/>
    </font>
    <font>
      <sz val="8"/>
      <name val="Arial"/>
      <family val="0"/>
    </font>
    <font>
      <sz val="12"/>
      <name val="System"/>
      <family val="0"/>
    </font>
    <font>
      <b/>
      <sz val="12"/>
      <name val="Arial"/>
      <family val="2"/>
    </font>
    <font>
      <sz val="11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3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10" fontId="1" fillId="0" borderId="20" xfId="49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8" borderId="1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20" xfId="0" applyFont="1" applyFill="1" applyBorder="1" applyAlignment="1">
      <alignment/>
    </xf>
    <xf numFmtId="0" fontId="1" fillId="37" borderId="25" xfId="0" applyFont="1" applyFill="1" applyBorder="1" applyAlignment="1">
      <alignment horizontal="center"/>
    </xf>
    <xf numFmtId="0" fontId="1" fillId="37" borderId="26" xfId="0" applyFont="1" applyFill="1" applyBorder="1" applyAlignment="1">
      <alignment horizontal="center"/>
    </xf>
    <xf numFmtId="0" fontId="1" fillId="37" borderId="27" xfId="0" applyFont="1" applyFill="1" applyBorder="1" applyAlignment="1">
      <alignment/>
    </xf>
    <xf numFmtId="0" fontId="0" fillId="35" borderId="27" xfId="0" applyFill="1" applyBorder="1" applyAlignment="1">
      <alignment/>
    </xf>
    <xf numFmtId="0" fontId="0" fillId="36" borderId="27" xfId="0" applyFill="1" applyBorder="1" applyAlignment="1">
      <alignment/>
    </xf>
    <xf numFmtId="0" fontId="0" fillId="37" borderId="27" xfId="0" applyFill="1" applyBorder="1" applyAlignment="1">
      <alignment/>
    </xf>
    <xf numFmtId="0" fontId="0" fillId="38" borderId="27" xfId="0" applyFill="1" applyBorder="1" applyAlignment="1">
      <alignment/>
    </xf>
    <xf numFmtId="0" fontId="1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1" fillId="37" borderId="30" xfId="0" applyFont="1" applyFill="1" applyBorder="1" applyAlignment="1">
      <alignment horizontal="center"/>
    </xf>
    <xf numFmtId="0" fontId="1" fillId="37" borderId="31" xfId="0" applyFont="1" applyFill="1" applyBorder="1" applyAlignment="1">
      <alignment horizontal="center"/>
    </xf>
    <xf numFmtId="0" fontId="1" fillId="37" borderId="32" xfId="0" applyFont="1" applyFill="1" applyBorder="1" applyAlignment="1">
      <alignment horizontal="center"/>
    </xf>
    <xf numFmtId="0" fontId="1" fillId="38" borderId="32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2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/>
    </xf>
    <xf numFmtId="2" fontId="5" fillId="0" borderId="37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3" fontId="0" fillId="0" borderId="18" xfId="51" applyNumberFormat="1" applyFont="1" applyFill="1" applyBorder="1" applyAlignment="1" applyProtection="1">
      <alignment horizontal="left"/>
      <protection locked="0"/>
    </xf>
    <xf numFmtId="0" fontId="0" fillId="0" borderId="19" xfId="51" applyFont="1" applyFill="1" applyBorder="1">
      <alignment/>
      <protection/>
    </xf>
    <xf numFmtId="173" fontId="0" fillId="0" borderId="14" xfId="51" applyNumberFormat="1" applyFont="1" applyFill="1" applyBorder="1" applyAlignment="1" applyProtection="1">
      <alignment horizontal="left"/>
      <protection locked="0"/>
    </xf>
    <xf numFmtId="0" fontId="0" fillId="0" borderId="22" xfId="51" applyFont="1" applyFill="1" applyBorder="1">
      <alignment/>
      <protection/>
    </xf>
    <xf numFmtId="0" fontId="0" fillId="0" borderId="0" xfId="0" applyBorder="1" applyAlignment="1">
      <alignment horizontal="center"/>
    </xf>
    <xf numFmtId="0" fontId="7" fillId="33" borderId="39" xfId="0" applyFont="1" applyFill="1" applyBorder="1" applyAlignment="1">
      <alignment/>
    </xf>
    <xf numFmtId="0" fontId="7" fillId="33" borderId="40" xfId="0" applyFont="1" applyFill="1" applyBorder="1" applyAlignment="1">
      <alignment/>
    </xf>
    <xf numFmtId="0" fontId="7" fillId="33" borderId="41" xfId="0" applyFont="1" applyFill="1" applyBorder="1" applyAlignment="1">
      <alignment/>
    </xf>
    <xf numFmtId="10" fontId="1" fillId="0" borderId="23" xfId="49" applyNumberFormat="1" applyFont="1" applyBorder="1" applyAlignment="1">
      <alignment horizontal="center"/>
    </xf>
    <xf numFmtId="10" fontId="1" fillId="0" borderId="32" xfId="49" applyNumberFormat="1" applyFont="1" applyBorder="1" applyAlignment="1">
      <alignment horizontal="center"/>
    </xf>
    <xf numFmtId="0" fontId="2" fillId="33" borderId="14" xfId="0" applyFont="1" applyFill="1" applyBorder="1" applyAlignment="1">
      <alignment/>
    </xf>
    <xf numFmtId="164" fontId="8" fillId="0" borderId="17" xfId="0" applyNumberFormat="1" applyFont="1" applyBorder="1" applyAlignment="1">
      <alignment/>
    </xf>
    <xf numFmtId="164" fontId="8" fillId="0" borderId="21" xfId="0" applyNumberFormat="1" applyFont="1" applyBorder="1" applyAlignment="1">
      <alignment/>
    </xf>
    <xf numFmtId="164" fontId="8" fillId="0" borderId="33" xfId="0" applyNumberFormat="1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46" xfId="0" applyFont="1" applyBorder="1" applyAlignment="1">
      <alignment/>
    </xf>
    <xf numFmtId="0" fontId="9" fillId="0" borderId="46" xfId="0" applyFont="1" applyBorder="1" applyAlignment="1">
      <alignment horizontal="center"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0" fontId="0" fillId="0" borderId="12" xfId="0" applyBorder="1" applyAlignment="1">
      <alignment horizontal="left"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0" fontId="1" fillId="0" borderId="42" xfId="0" applyNumberFormat="1" applyFont="1" applyBorder="1" applyAlignment="1">
      <alignment horizontal="center" vertical="center"/>
    </xf>
    <xf numFmtId="10" fontId="1" fillId="0" borderId="44" xfId="0" applyNumberFormat="1" applyFont="1" applyBorder="1" applyAlignment="1">
      <alignment horizontal="center" vertical="center"/>
    </xf>
    <xf numFmtId="10" fontId="1" fillId="0" borderId="45" xfId="0" applyNumberFormat="1" applyFont="1" applyBorder="1" applyAlignment="1">
      <alignment horizontal="center" vertical="center"/>
    </xf>
    <xf numFmtId="10" fontId="1" fillId="0" borderId="47" xfId="0" applyNumberFormat="1" applyFont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49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1" fillId="37" borderId="48" xfId="0" applyFont="1" applyFill="1" applyBorder="1" applyAlignment="1">
      <alignment horizontal="center"/>
    </xf>
    <xf numFmtId="0" fontId="1" fillId="37" borderId="50" xfId="0" applyFont="1" applyFill="1" applyBorder="1" applyAlignment="1">
      <alignment horizontal="center"/>
    </xf>
    <xf numFmtId="0" fontId="1" fillId="36" borderId="48" xfId="0" applyFont="1" applyFill="1" applyBorder="1" applyAlignment="1">
      <alignment horizontal="center"/>
    </xf>
    <xf numFmtId="0" fontId="1" fillId="36" borderId="50" xfId="0" applyFont="1" applyFill="1" applyBorder="1" applyAlignment="1">
      <alignment horizontal="center"/>
    </xf>
    <xf numFmtId="0" fontId="1" fillId="35" borderId="48" xfId="0" applyFont="1" applyFill="1" applyBorder="1" applyAlignment="1">
      <alignment horizontal="center"/>
    </xf>
    <xf numFmtId="0" fontId="1" fillId="35" borderId="50" xfId="0" applyFont="1" applyFill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14" xfId="0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AA-MA Klasse 10b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25"/>
          <c:y val="0.01625"/>
          <c:w val="0.88525"/>
          <c:h val="0.919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'ABA-MA HS9 19.05.2011'!$BH$25:$BH$30</c:f>
              <c:numCache/>
            </c:numRef>
          </c:val>
        </c:ser>
        <c:axId val="35114505"/>
        <c:axId val="47595090"/>
      </c:barChart>
      <c:catAx>
        <c:axId val="35114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Zensuren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95090"/>
        <c:crosses val="autoZero"/>
        <c:auto val="1"/>
        <c:lblOffset val="100"/>
        <c:tickLblSkip val="1"/>
        <c:noMultiLvlLbl val="0"/>
      </c:catAx>
      <c:valAx>
        <c:axId val="4759509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>
            <c:manualLayout>
              <c:xMode val="factor"/>
              <c:yMode val="factor"/>
              <c:x val="-0.03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14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0.849</cdr:y>
    </cdr:from>
    <cdr:to>
      <cdr:x>0.28125</cdr:x>
      <cdr:y>0.849</cdr:y>
    </cdr:to>
    <cdr:sp>
      <cdr:nvSpPr>
        <cdr:cNvPr id="1" name="Line 1"/>
        <cdr:cNvSpPr>
          <a:spLocks/>
        </cdr:cNvSpPr>
      </cdr:nvSpPr>
      <cdr:spPr>
        <a:xfrm>
          <a:off x="1162050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0.29725</cdr:y>
    </cdr:from>
    <cdr:to>
      <cdr:x>0.28125</cdr:x>
      <cdr:y>0.29725</cdr:y>
    </cdr:to>
    <cdr:sp>
      <cdr:nvSpPr>
        <cdr:cNvPr id="2" name="Line 2"/>
        <cdr:cNvSpPr>
          <a:spLocks/>
        </cdr:cNvSpPr>
      </cdr:nvSpPr>
      <cdr:spPr>
        <a:xfrm>
          <a:off x="1162050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0.53925</cdr:x>
      <cdr:y>0.87775</cdr:y>
    </cdr:from>
    <cdr:to>
      <cdr:x>0.53925</cdr:x>
      <cdr:y>0.87775</cdr:y>
    </cdr:to>
    <cdr:sp>
      <cdr:nvSpPr>
        <cdr:cNvPr id="3" name="Line 3"/>
        <cdr:cNvSpPr>
          <a:spLocks/>
        </cdr:cNvSpPr>
      </cdr:nvSpPr>
      <cdr:spPr>
        <a:xfrm>
          <a:off x="223837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209550</xdr:colOff>
      <xdr:row>13</xdr:row>
      <xdr:rowOff>114300</xdr:rowOff>
    </xdr:from>
    <xdr:to>
      <xdr:col>62</xdr:col>
      <xdr:colOff>466725</xdr:colOff>
      <xdr:row>45</xdr:row>
      <xdr:rowOff>161925</xdr:rowOff>
    </xdr:to>
    <xdr:graphicFrame>
      <xdr:nvGraphicFramePr>
        <xdr:cNvPr id="1" name="Chart 1"/>
        <xdr:cNvGraphicFramePr/>
      </xdr:nvGraphicFramePr>
      <xdr:xfrm>
        <a:off x="18278475" y="2762250"/>
        <a:ext cx="41529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ule\Excel\Zensuren\2006-07\Abschlussarbeit2007-RS-MA%20-%20Auswert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AA-MA Klasse 10d"/>
      <sheetName val="AA-MA Klasse 10d (2)"/>
      <sheetName val="AA-MA Klasse 10d (3)"/>
      <sheetName val="AA-MA Klasse 10d Rückmeldung 1"/>
      <sheetName val="AA-MA Klasse Rückmeldung 2"/>
      <sheetName val="Prozentuale Änderung"/>
      <sheetName val="Ergebnis DBR"/>
    </sheetNames>
    <sheetDataSet>
      <sheetData sheetId="2">
        <row r="18">
          <cell r="CJ18">
            <v>0</v>
          </cell>
          <cell r="CL18">
            <v>6</v>
          </cell>
        </row>
        <row r="19">
          <cell r="CJ19">
            <v>7</v>
          </cell>
          <cell r="CL19">
            <v>5</v>
          </cell>
        </row>
        <row r="20">
          <cell r="CJ20">
            <v>14</v>
          </cell>
          <cell r="CL20">
            <v>4</v>
          </cell>
        </row>
        <row r="21">
          <cell r="CJ21">
            <v>18</v>
          </cell>
          <cell r="CL21">
            <v>3</v>
          </cell>
        </row>
        <row r="22">
          <cell r="CJ22">
            <v>21</v>
          </cell>
          <cell r="CL22">
            <v>2</v>
          </cell>
        </row>
        <row r="23">
          <cell r="CJ23">
            <v>25</v>
          </cell>
          <cell r="CL23">
            <v>1</v>
          </cell>
        </row>
        <row r="27">
          <cell r="CJ27">
            <v>0</v>
          </cell>
          <cell r="CL27">
            <v>6</v>
          </cell>
        </row>
        <row r="28">
          <cell r="CJ28">
            <v>14</v>
          </cell>
          <cell r="CL28">
            <v>5</v>
          </cell>
        </row>
        <row r="29">
          <cell r="CJ29">
            <v>28</v>
          </cell>
          <cell r="CL29">
            <v>4</v>
          </cell>
        </row>
        <row r="30">
          <cell r="CJ30">
            <v>35</v>
          </cell>
          <cell r="CL30">
            <v>3</v>
          </cell>
        </row>
        <row r="31">
          <cell r="CJ31">
            <v>42</v>
          </cell>
          <cell r="CL31">
            <v>2</v>
          </cell>
        </row>
        <row r="32">
          <cell r="CJ32">
            <v>49</v>
          </cell>
          <cell r="CL3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0"/>
  <sheetViews>
    <sheetView showGridLines="0"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7" sqref="D7"/>
      <selection pane="bottomLeft" activeCell="A14" sqref="A14"/>
      <selection pane="bottomRight" activeCell="D10" sqref="D10"/>
    </sheetView>
  </sheetViews>
  <sheetFormatPr defaultColWidth="11.421875" defaultRowHeight="12.75"/>
  <cols>
    <col min="1" max="1" width="8.7109375" style="0" customWidth="1"/>
    <col min="2" max="2" width="18.7109375" style="0" customWidth="1"/>
    <col min="3" max="3" width="24.421875" style="0" customWidth="1"/>
    <col min="4" max="23" width="4.00390625" style="5" customWidth="1"/>
    <col min="24" max="24" width="8.140625" style="0" bestFit="1" customWidth="1"/>
    <col min="25" max="41" width="4.00390625" style="0" customWidth="1"/>
    <col min="42" max="42" width="8.140625" style="0" bestFit="1" customWidth="1"/>
    <col min="43" max="44" width="4.00390625" style="0" customWidth="1"/>
    <col min="45" max="45" width="8.140625" style="0" bestFit="1" customWidth="1"/>
    <col min="46" max="47" width="5.7109375" style="0" customWidth="1"/>
    <col min="48" max="48" width="5.7109375" style="0" bestFit="1" customWidth="1"/>
    <col min="49" max="49" width="14.57421875" style="0" bestFit="1" customWidth="1"/>
    <col min="50" max="50" width="14.57421875" style="0" hidden="1" customWidth="1"/>
    <col min="51" max="51" width="7.00390625" style="0" bestFit="1" customWidth="1"/>
    <col min="52" max="52" width="3.28125" style="0" customWidth="1"/>
    <col min="53" max="53" width="3.8515625" style="0" bestFit="1" customWidth="1"/>
    <col min="54" max="54" width="2.00390625" style="0" bestFit="1" customWidth="1"/>
    <col min="55" max="55" width="3.8515625" style="0" bestFit="1" customWidth="1"/>
    <col min="56" max="56" width="2.57421875" style="0" customWidth="1"/>
    <col min="57" max="57" width="2.57421875" style="0" bestFit="1" customWidth="1"/>
    <col min="58" max="58" width="2.7109375" style="0" customWidth="1"/>
    <col min="59" max="59" width="9.28125" style="0" bestFit="1" customWidth="1"/>
    <col min="60" max="60" width="10.00390625" style="0" customWidth="1"/>
    <col min="61" max="16384" width="9.140625" style="0" customWidth="1"/>
  </cols>
  <sheetData>
    <row r="1" spans="1:23" ht="16.5" thickBot="1">
      <c r="A1" s="86" t="s">
        <v>32</v>
      </c>
      <c r="B1" s="1"/>
      <c r="C1" s="2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62" ht="16.5" thickBot="1">
      <c r="A2" s="87" t="s">
        <v>52</v>
      </c>
      <c r="B2" s="3"/>
      <c r="C2" s="4"/>
      <c r="D2"/>
      <c r="E2"/>
      <c r="F2"/>
      <c r="G2"/>
      <c r="H2"/>
      <c r="I2"/>
      <c r="J2"/>
      <c r="K2"/>
      <c r="L2"/>
      <c r="M2"/>
      <c r="V2"/>
      <c r="W2"/>
      <c r="BA2" s="119" t="s">
        <v>1</v>
      </c>
      <c r="BB2" s="121"/>
      <c r="BC2" s="121"/>
      <c r="BD2" s="121"/>
      <c r="BE2" s="120"/>
      <c r="BF2" s="8"/>
      <c r="BG2" s="9" t="s">
        <v>2</v>
      </c>
      <c r="BH2" s="9" t="s">
        <v>3</v>
      </c>
      <c r="BI2" s="119" t="s">
        <v>30</v>
      </c>
      <c r="BJ2" s="120"/>
    </row>
    <row r="3" spans="1:62" ht="15.75" customHeight="1">
      <c r="A3" s="88" t="s">
        <v>56</v>
      </c>
      <c r="B3" s="6"/>
      <c r="C3" s="7"/>
      <c r="D3"/>
      <c r="E3"/>
      <c r="F3"/>
      <c r="G3"/>
      <c r="H3" s="95" t="s">
        <v>39</v>
      </c>
      <c r="I3" s="96"/>
      <c r="J3" s="96"/>
      <c r="K3" s="96"/>
      <c r="L3" s="96"/>
      <c r="M3" s="96"/>
      <c r="N3" s="97"/>
      <c r="O3" s="97"/>
      <c r="P3" s="97"/>
      <c r="Q3" s="97"/>
      <c r="R3" s="97"/>
      <c r="S3" s="97"/>
      <c r="T3" s="97"/>
      <c r="U3" s="97"/>
      <c r="V3" s="96"/>
      <c r="W3" s="96"/>
      <c r="X3" s="96"/>
      <c r="Y3" s="96"/>
      <c r="Z3" s="96"/>
      <c r="AA3" s="96"/>
      <c r="AB3" s="96"/>
      <c r="AC3" s="96"/>
      <c r="AD3" s="96"/>
      <c r="AE3" s="98"/>
      <c r="AF3" s="98"/>
      <c r="AG3" s="98"/>
      <c r="AH3" s="98"/>
      <c r="AI3" s="99"/>
      <c r="BA3" s="10">
        <v>20</v>
      </c>
      <c r="BB3" s="11" t="s">
        <v>4</v>
      </c>
      <c r="BC3" s="11">
        <v>0</v>
      </c>
      <c r="BD3" s="11"/>
      <c r="BE3" s="12">
        <v>6</v>
      </c>
      <c r="BF3" s="13"/>
      <c r="BG3" s="14">
        <f aca="true" t="shared" si="0" ref="BG3:BG8">COUNTIF(zensur,BE3)</f>
        <v>0</v>
      </c>
      <c r="BH3" s="15">
        <f aca="true" t="shared" si="1" ref="BH3:BH8">IF(BG3=0,0,BG3/SUM($BG$3:$BG$8))</f>
        <v>0</v>
      </c>
      <c r="BI3" s="115">
        <f>BH3+BH4</f>
        <v>0</v>
      </c>
      <c r="BJ3" s="116"/>
    </row>
    <row r="4" spans="1:62" ht="15.75" thickBot="1">
      <c r="A4" s="91" t="s">
        <v>33</v>
      </c>
      <c r="B4" s="105"/>
      <c r="C4" s="105"/>
      <c r="D4"/>
      <c r="E4"/>
      <c r="F4"/>
      <c r="G4"/>
      <c r="H4" s="100" t="s">
        <v>40</v>
      </c>
      <c r="I4" s="101"/>
      <c r="J4" s="101"/>
      <c r="K4" s="101"/>
      <c r="L4" s="101"/>
      <c r="M4" s="101"/>
      <c r="N4" s="102"/>
      <c r="O4" s="102"/>
      <c r="P4" s="102"/>
      <c r="Q4" s="102"/>
      <c r="R4" s="102"/>
      <c r="S4" s="102"/>
      <c r="T4" s="102"/>
      <c r="U4" s="102"/>
      <c r="V4" s="101"/>
      <c r="W4" s="101"/>
      <c r="X4" s="101"/>
      <c r="Y4" s="101"/>
      <c r="Z4" s="101"/>
      <c r="AA4" s="101"/>
      <c r="AB4" s="101"/>
      <c r="AC4" s="101"/>
      <c r="AD4" s="101"/>
      <c r="AE4" s="103"/>
      <c r="AF4" s="103"/>
      <c r="AG4" s="103"/>
      <c r="AH4" s="103"/>
      <c r="AI4" s="104"/>
      <c r="BA4" s="16">
        <v>41</v>
      </c>
      <c r="BB4" s="17" t="s">
        <v>4</v>
      </c>
      <c r="BC4" s="17">
        <v>21</v>
      </c>
      <c r="BD4" s="17"/>
      <c r="BE4" s="18">
        <v>5</v>
      </c>
      <c r="BF4" s="13"/>
      <c r="BG4" s="19">
        <f t="shared" si="0"/>
        <v>0</v>
      </c>
      <c r="BH4" s="89">
        <f t="shared" si="1"/>
        <v>0</v>
      </c>
      <c r="BI4" s="117"/>
      <c r="BJ4" s="118"/>
    </row>
    <row r="5" spans="1:60" ht="15.75" customHeight="1">
      <c r="A5" s="91" t="s">
        <v>0</v>
      </c>
      <c r="B5" s="131"/>
      <c r="C5" s="131"/>
      <c r="J5"/>
      <c r="K5"/>
      <c r="L5"/>
      <c r="M5"/>
      <c r="V5"/>
      <c r="W5"/>
      <c r="BA5" s="16">
        <v>52</v>
      </c>
      <c r="BB5" s="17" t="s">
        <v>4</v>
      </c>
      <c r="BC5" s="17">
        <v>42</v>
      </c>
      <c r="BD5" s="17"/>
      <c r="BE5" s="18">
        <v>4</v>
      </c>
      <c r="BF5" s="13"/>
      <c r="BG5" s="19">
        <f t="shared" si="0"/>
        <v>0</v>
      </c>
      <c r="BH5" s="89">
        <f t="shared" si="1"/>
        <v>0</v>
      </c>
    </row>
    <row r="6" spans="4:60" ht="18" customHeight="1" thickBot="1"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BA6" s="16">
        <v>63</v>
      </c>
      <c r="BB6" s="17" t="s">
        <v>4</v>
      </c>
      <c r="BC6" s="17">
        <v>53</v>
      </c>
      <c r="BD6" s="17"/>
      <c r="BE6" s="18">
        <v>3</v>
      </c>
      <c r="BF6" s="25"/>
      <c r="BG6" s="19">
        <f t="shared" si="0"/>
        <v>0</v>
      </c>
      <c r="BH6" s="89">
        <f t="shared" si="1"/>
        <v>0</v>
      </c>
    </row>
    <row r="7" spans="4:60" ht="15.75" customHeight="1" thickBot="1">
      <c r="D7" s="126" t="s">
        <v>5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20" t="s">
        <v>6</v>
      </c>
      <c r="Y7" s="124" t="s">
        <v>28</v>
      </c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21" t="s">
        <v>6</v>
      </c>
      <c r="AQ7" s="122" t="s">
        <v>34</v>
      </c>
      <c r="AR7" s="123"/>
      <c r="AS7" s="22" t="s">
        <v>6</v>
      </c>
      <c r="AT7" s="20" t="s">
        <v>7</v>
      </c>
      <c r="AU7" s="23" t="s">
        <v>24</v>
      </c>
      <c r="AV7" s="22" t="s">
        <v>25</v>
      </c>
      <c r="AW7" s="24" t="s">
        <v>8</v>
      </c>
      <c r="AX7" s="24"/>
      <c r="AY7" s="24" t="s">
        <v>9</v>
      </c>
      <c r="BA7" s="16">
        <v>74</v>
      </c>
      <c r="BB7" s="17" t="s">
        <v>4</v>
      </c>
      <c r="BC7" s="17">
        <v>64</v>
      </c>
      <c r="BD7" s="17"/>
      <c r="BE7" s="18">
        <v>2</v>
      </c>
      <c r="BF7" s="25"/>
      <c r="BG7" s="19">
        <f t="shared" si="0"/>
        <v>0</v>
      </c>
      <c r="BH7" s="89">
        <f t="shared" si="1"/>
        <v>0</v>
      </c>
    </row>
    <row r="8" spans="1:60" ht="15.75" customHeight="1" thickBot="1">
      <c r="A8" s="128" t="s">
        <v>10</v>
      </c>
      <c r="B8" s="129"/>
      <c r="C8" s="130"/>
      <c r="D8" s="26" t="s">
        <v>11</v>
      </c>
      <c r="E8" s="27" t="s">
        <v>12</v>
      </c>
      <c r="F8" s="27" t="s">
        <v>13</v>
      </c>
      <c r="G8" s="27" t="s">
        <v>41</v>
      </c>
      <c r="H8" s="27" t="s">
        <v>42</v>
      </c>
      <c r="I8" s="27" t="s">
        <v>14</v>
      </c>
      <c r="J8" s="27" t="s">
        <v>15</v>
      </c>
      <c r="K8" s="27" t="s">
        <v>16</v>
      </c>
      <c r="L8" s="27" t="s">
        <v>43</v>
      </c>
      <c r="M8" s="27" t="s">
        <v>17</v>
      </c>
      <c r="N8" s="27" t="s">
        <v>18</v>
      </c>
      <c r="O8" s="27">
        <v>4</v>
      </c>
      <c r="P8" s="27" t="s">
        <v>19</v>
      </c>
      <c r="Q8" s="27" t="s">
        <v>20</v>
      </c>
      <c r="R8" s="27" t="s">
        <v>44</v>
      </c>
      <c r="S8" s="27" t="s">
        <v>45</v>
      </c>
      <c r="T8" s="27">
        <v>7</v>
      </c>
      <c r="U8" s="27" t="s">
        <v>26</v>
      </c>
      <c r="V8" s="27" t="s">
        <v>27</v>
      </c>
      <c r="W8" s="27" t="s">
        <v>46</v>
      </c>
      <c r="X8" s="28"/>
      <c r="Y8" s="29">
        <v>1</v>
      </c>
      <c r="Z8" s="30">
        <v>2</v>
      </c>
      <c r="AA8" s="30" t="s">
        <v>17</v>
      </c>
      <c r="AB8" s="30" t="s">
        <v>18</v>
      </c>
      <c r="AC8" s="30" t="s">
        <v>57</v>
      </c>
      <c r="AD8" s="30" t="s">
        <v>47</v>
      </c>
      <c r="AE8" s="30" t="s">
        <v>48</v>
      </c>
      <c r="AF8" s="30" t="s">
        <v>49</v>
      </c>
      <c r="AG8" s="30" t="s">
        <v>50</v>
      </c>
      <c r="AH8" s="30" t="s">
        <v>51</v>
      </c>
      <c r="AI8" s="30" t="s">
        <v>19</v>
      </c>
      <c r="AJ8" s="30" t="s">
        <v>20</v>
      </c>
      <c r="AK8" s="30" t="s">
        <v>53</v>
      </c>
      <c r="AL8" s="30" t="s">
        <v>54</v>
      </c>
      <c r="AM8" s="30" t="s">
        <v>44</v>
      </c>
      <c r="AN8" s="30" t="s">
        <v>45</v>
      </c>
      <c r="AO8" s="30" t="s">
        <v>55</v>
      </c>
      <c r="AP8" s="31"/>
      <c r="AQ8" s="32" t="s">
        <v>35</v>
      </c>
      <c r="AR8" s="33" t="s">
        <v>36</v>
      </c>
      <c r="AS8" s="34"/>
      <c r="AT8" s="35"/>
      <c r="AU8" s="36"/>
      <c r="AV8" s="37"/>
      <c r="AW8" s="38"/>
      <c r="AX8" s="38"/>
      <c r="AY8" s="38"/>
      <c r="BA8" s="49">
        <v>84</v>
      </c>
      <c r="BB8" s="50" t="s">
        <v>4</v>
      </c>
      <c r="BC8" s="50">
        <v>75</v>
      </c>
      <c r="BD8" s="50"/>
      <c r="BE8" s="51">
        <v>1</v>
      </c>
      <c r="BF8" s="25"/>
      <c r="BG8" s="52">
        <f t="shared" si="0"/>
        <v>0</v>
      </c>
      <c r="BH8" s="90">
        <f t="shared" si="1"/>
        <v>0</v>
      </c>
    </row>
    <row r="9" spans="1:51" ht="15.75" customHeight="1" thickBot="1">
      <c r="A9" s="106" t="s">
        <v>21</v>
      </c>
      <c r="B9" s="107"/>
      <c r="C9" s="108"/>
      <c r="D9" s="39">
        <v>1</v>
      </c>
      <c r="E9" s="40">
        <v>1</v>
      </c>
      <c r="F9" s="40">
        <v>1</v>
      </c>
      <c r="G9" s="40">
        <v>1</v>
      </c>
      <c r="H9" s="40">
        <v>1</v>
      </c>
      <c r="I9" s="40">
        <v>1</v>
      </c>
      <c r="J9" s="40">
        <v>1</v>
      </c>
      <c r="K9" s="40">
        <v>1</v>
      </c>
      <c r="L9" s="40">
        <v>1</v>
      </c>
      <c r="M9" s="40">
        <v>1</v>
      </c>
      <c r="N9" s="40">
        <v>2</v>
      </c>
      <c r="O9" s="40">
        <v>2</v>
      </c>
      <c r="P9" s="40">
        <v>2</v>
      </c>
      <c r="Q9" s="40">
        <v>2</v>
      </c>
      <c r="R9" s="40">
        <v>2</v>
      </c>
      <c r="S9" s="40">
        <v>1</v>
      </c>
      <c r="T9" s="40">
        <v>3</v>
      </c>
      <c r="U9" s="40">
        <v>1</v>
      </c>
      <c r="V9" s="40">
        <v>1</v>
      </c>
      <c r="W9" s="40">
        <v>2</v>
      </c>
      <c r="X9" s="41">
        <f>SUM(D9:W9)</f>
        <v>28</v>
      </c>
      <c r="Y9" s="42">
        <v>2</v>
      </c>
      <c r="Z9" s="43">
        <v>3</v>
      </c>
      <c r="AA9" s="43">
        <v>1</v>
      </c>
      <c r="AB9" s="43">
        <v>6</v>
      </c>
      <c r="AC9" s="43">
        <v>3</v>
      </c>
      <c r="AD9" s="43">
        <v>1</v>
      </c>
      <c r="AE9" s="43">
        <v>3</v>
      </c>
      <c r="AF9" s="43">
        <v>2</v>
      </c>
      <c r="AG9" s="43">
        <v>2</v>
      </c>
      <c r="AH9" s="43">
        <v>1</v>
      </c>
      <c r="AI9" s="43">
        <v>1</v>
      </c>
      <c r="AJ9" s="43">
        <v>1</v>
      </c>
      <c r="AK9" s="43">
        <v>1</v>
      </c>
      <c r="AL9" s="43">
        <v>2</v>
      </c>
      <c r="AM9" s="43">
        <v>3</v>
      </c>
      <c r="AN9" s="43">
        <v>2</v>
      </c>
      <c r="AO9" s="43">
        <v>2</v>
      </c>
      <c r="AP9" s="44">
        <f>SUM(Y9:AO9)</f>
        <v>36</v>
      </c>
      <c r="AQ9" s="45">
        <v>10</v>
      </c>
      <c r="AR9" s="46">
        <v>10</v>
      </c>
      <c r="AS9" s="47">
        <f>SUM(AQ9:AR9)</f>
        <v>20</v>
      </c>
      <c r="AT9" s="41">
        <f aca="true" t="shared" si="2" ref="AT9:AT44">X9</f>
        <v>28</v>
      </c>
      <c r="AU9" s="44">
        <f aca="true" t="shared" si="3" ref="AU9:AU44">AP9</f>
        <v>36</v>
      </c>
      <c r="AV9" s="47">
        <f aca="true" t="shared" si="4" ref="AV9:AV44">AS9</f>
        <v>20</v>
      </c>
      <c r="AW9" s="48">
        <f>X9+AP9+AS9</f>
        <v>84</v>
      </c>
      <c r="AX9" s="48" t="s">
        <v>29</v>
      </c>
      <c r="AY9" s="48"/>
    </row>
    <row r="10" spans="1:51" ht="15.75" customHeight="1">
      <c r="A10" s="92">
        <v>1</v>
      </c>
      <c r="B10" s="81" t="s">
        <v>37</v>
      </c>
      <c r="C10" s="82" t="s">
        <v>38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5">
        <f aca="true" t="shared" si="5" ref="X10:X37">IF(D10="","",SUM(D10:W10))</f>
      </c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5">
        <f aca="true" t="shared" si="6" ref="AP10:AP37">IF(Y10="","",SUM(Y10:AO10))</f>
      </c>
      <c r="AQ10" s="53"/>
      <c r="AR10" s="54"/>
      <c r="AS10" s="55">
        <f aca="true" t="shared" si="7" ref="AS10:AS37">IF(COUNT(AQ10:AR10)=0,"",SUM(AQ10:AR10))</f>
      </c>
      <c r="AT10" s="55">
        <f t="shared" si="2"/>
      </c>
      <c r="AU10" s="55">
        <f t="shared" si="3"/>
      </c>
      <c r="AV10" s="55">
        <f t="shared" si="4"/>
      </c>
      <c r="AW10" s="56">
        <f aca="true" t="shared" si="8" ref="AW10:AW44">IF(AT10="","",SUM(AT10:AV10))</f>
      </c>
      <c r="AX10" s="56">
        <f>IF(AW10="","",ROUND(AW10,0))</f>
      </c>
      <c r="AY10" s="56">
        <f aca="true" t="shared" si="9" ref="AY10:AY37">IF(AV10="","",IF(D10="","",VLOOKUP(AX10,Benotung,3)))</f>
      </c>
    </row>
    <row r="11" spans="1:51" ht="15.75" customHeight="1">
      <c r="A11" s="93">
        <v>2</v>
      </c>
      <c r="B11" s="83"/>
      <c r="C11" s="8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5">
        <f t="shared" si="5"/>
      </c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60">
        <f t="shared" si="6"/>
      </c>
      <c r="AQ11" s="53"/>
      <c r="AR11" s="54"/>
      <c r="AS11" s="60">
        <f t="shared" si="7"/>
      </c>
      <c r="AT11" s="60">
        <f t="shared" si="2"/>
      </c>
      <c r="AU11" s="60">
        <f t="shared" si="3"/>
      </c>
      <c r="AV11" s="60">
        <f t="shared" si="4"/>
      </c>
      <c r="AW11" s="61">
        <f t="shared" si="8"/>
      </c>
      <c r="AX11" s="61">
        <f aca="true" t="shared" si="10" ref="AX11:AX44">IF(AW11="","",ROUND(AW11,0))</f>
      </c>
      <c r="AY11" s="61">
        <f t="shared" si="9"/>
      </c>
    </row>
    <row r="12" spans="1:51" ht="15.75" customHeight="1">
      <c r="A12" s="93">
        <v>3</v>
      </c>
      <c r="B12" s="83"/>
      <c r="C12" s="8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5">
        <f t="shared" si="5"/>
      </c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60">
        <f t="shared" si="6"/>
      </c>
      <c r="AQ12" s="53"/>
      <c r="AR12" s="54"/>
      <c r="AS12" s="60">
        <f t="shared" si="7"/>
      </c>
      <c r="AT12" s="60">
        <f t="shared" si="2"/>
      </c>
      <c r="AU12" s="60">
        <f t="shared" si="3"/>
      </c>
      <c r="AV12" s="60">
        <f t="shared" si="4"/>
      </c>
      <c r="AW12" s="61">
        <f t="shared" si="8"/>
      </c>
      <c r="AX12" s="61">
        <f t="shared" si="10"/>
      </c>
      <c r="AY12" s="61">
        <f t="shared" si="9"/>
      </c>
    </row>
    <row r="13" spans="1:51" ht="15.75" customHeight="1">
      <c r="A13" s="93">
        <v>4</v>
      </c>
      <c r="B13" s="83"/>
      <c r="C13" s="84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5">
        <f t="shared" si="5"/>
      </c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60">
        <f t="shared" si="6"/>
      </c>
      <c r="AQ13" s="53"/>
      <c r="AR13" s="54"/>
      <c r="AS13" s="60">
        <f t="shared" si="7"/>
      </c>
      <c r="AT13" s="60">
        <f t="shared" si="2"/>
      </c>
      <c r="AU13" s="60">
        <f t="shared" si="3"/>
      </c>
      <c r="AV13" s="60">
        <f t="shared" si="4"/>
      </c>
      <c r="AW13" s="61">
        <f t="shared" si="8"/>
      </c>
      <c r="AX13" s="61">
        <f t="shared" si="10"/>
      </c>
      <c r="AY13" s="61">
        <f t="shared" si="9"/>
      </c>
    </row>
    <row r="14" spans="1:51" ht="14.25">
      <c r="A14" s="93">
        <v>5</v>
      </c>
      <c r="B14" s="83"/>
      <c r="C14" s="84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5">
        <f t="shared" si="5"/>
      </c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60">
        <f t="shared" si="6"/>
      </c>
      <c r="AQ14" s="53"/>
      <c r="AR14" s="54"/>
      <c r="AS14" s="60">
        <f t="shared" si="7"/>
      </c>
      <c r="AT14" s="60">
        <f t="shared" si="2"/>
      </c>
      <c r="AU14" s="60">
        <f t="shared" si="3"/>
      </c>
      <c r="AV14" s="60">
        <f t="shared" si="4"/>
      </c>
      <c r="AW14" s="61">
        <f t="shared" si="8"/>
      </c>
      <c r="AX14" s="61">
        <f t="shared" si="10"/>
      </c>
      <c r="AY14" s="61">
        <f t="shared" si="9"/>
      </c>
    </row>
    <row r="15" spans="1:51" ht="14.25">
      <c r="A15" s="93">
        <v>6</v>
      </c>
      <c r="B15" s="83"/>
      <c r="C15" s="84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5">
        <f t="shared" si="5"/>
      </c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60">
        <f t="shared" si="6"/>
      </c>
      <c r="AQ15" s="53"/>
      <c r="AR15" s="54"/>
      <c r="AS15" s="60">
        <f t="shared" si="7"/>
      </c>
      <c r="AT15" s="60">
        <f t="shared" si="2"/>
      </c>
      <c r="AU15" s="60">
        <f t="shared" si="3"/>
      </c>
      <c r="AV15" s="60">
        <f t="shared" si="4"/>
      </c>
      <c r="AW15" s="61">
        <f t="shared" si="8"/>
      </c>
      <c r="AX15" s="61">
        <f t="shared" si="10"/>
      </c>
      <c r="AY15" s="61">
        <f t="shared" si="9"/>
      </c>
    </row>
    <row r="16" spans="1:51" ht="14.25">
      <c r="A16" s="93">
        <v>7</v>
      </c>
      <c r="B16" s="83"/>
      <c r="C16" s="84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5">
        <f t="shared" si="5"/>
      </c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60">
        <f t="shared" si="6"/>
      </c>
      <c r="AQ16" s="53"/>
      <c r="AR16" s="54"/>
      <c r="AS16" s="60">
        <f t="shared" si="7"/>
      </c>
      <c r="AT16" s="60">
        <f t="shared" si="2"/>
      </c>
      <c r="AU16" s="60">
        <f t="shared" si="3"/>
      </c>
      <c r="AV16" s="60">
        <f t="shared" si="4"/>
      </c>
      <c r="AW16" s="61">
        <f t="shared" si="8"/>
      </c>
      <c r="AX16" s="61">
        <f t="shared" si="10"/>
      </c>
      <c r="AY16" s="61">
        <f t="shared" si="9"/>
      </c>
    </row>
    <row r="17" spans="1:51" ht="14.25">
      <c r="A17" s="93">
        <v>8</v>
      </c>
      <c r="B17" s="83"/>
      <c r="C17" s="84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5">
        <f t="shared" si="5"/>
      </c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60">
        <f t="shared" si="6"/>
      </c>
      <c r="AQ17" s="53"/>
      <c r="AR17" s="54"/>
      <c r="AS17" s="60">
        <f t="shared" si="7"/>
      </c>
      <c r="AT17" s="60">
        <f t="shared" si="2"/>
      </c>
      <c r="AU17" s="60">
        <f t="shared" si="3"/>
      </c>
      <c r="AV17" s="60">
        <f t="shared" si="4"/>
      </c>
      <c r="AW17" s="61">
        <f t="shared" si="8"/>
      </c>
      <c r="AX17" s="61">
        <f t="shared" si="10"/>
      </c>
      <c r="AY17" s="61">
        <f t="shared" si="9"/>
      </c>
    </row>
    <row r="18" spans="1:51" ht="14.25">
      <c r="A18" s="93">
        <v>9</v>
      </c>
      <c r="B18" s="83"/>
      <c r="C18" s="84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5">
        <f t="shared" si="5"/>
      </c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60">
        <f t="shared" si="6"/>
      </c>
      <c r="AQ18" s="53"/>
      <c r="AR18" s="54"/>
      <c r="AS18" s="60">
        <f t="shared" si="7"/>
      </c>
      <c r="AT18" s="60">
        <f t="shared" si="2"/>
      </c>
      <c r="AU18" s="60">
        <f t="shared" si="3"/>
      </c>
      <c r="AV18" s="60">
        <f t="shared" si="4"/>
      </c>
      <c r="AW18" s="61">
        <f t="shared" si="8"/>
      </c>
      <c r="AX18" s="61">
        <f t="shared" si="10"/>
      </c>
      <c r="AY18" s="61">
        <f t="shared" si="9"/>
      </c>
    </row>
    <row r="19" spans="1:51" ht="14.25">
      <c r="A19" s="93">
        <v>10</v>
      </c>
      <c r="B19" s="83"/>
      <c r="C19" s="84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5">
        <f t="shared" si="5"/>
      </c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60">
        <f t="shared" si="6"/>
      </c>
      <c r="AQ19" s="53"/>
      <c r="AR19" s="54"/>
      <c r="AS19" s="60">
        <f t="shared" si="7"/>
      </c>
      <c r="AT19" s="60">
        <f t="shared" si="2"/>
      </c>
      <c r="AU19" s="60">
        <f t="shared" si="3"/>
      </c>
      <c r="AV19" s="60">
        <f t="shared" si="4"/>
      </c>
      <c r="AW19" s="61">
        <f t="shared" si="8"/>
      </c>
      <c r="AX19" s="61">
        <f t="shared" si="10"/>
      </c>
      <c r="AY19" s="61">
        <f t="shared" si="9"/>
      </c>
    </row>
    <row r="20" spans="1:51" ht="14.25">
      <c r="A20" s="93">
        <v>11</v>
      </c>
      <c r="B20" s="83"/>
      <c r="C20" s="84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5">
        <f t="shared" si="5"/>
      </c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60">
        <f t="shared" si="6"/>
      </c>
      <c r="AQ20" s="53"/>
      <c r="AR20" s="54"/>
      <c r="AS20" s="60">
        <f t="shared" si="7"/>
      </c>
      <c r="AT20" s="60">
        <f t="shared" si="2"/>
      </c>
      <c r="AU20" s="60">
        <f t="shared" si="3"/>
      </c>
      <c r="AV20" s="60">
        <f t="shared" si="4"/>
      </c>
      <c r="AW20" s="61">
        <f t="shared" si="8"/>
      </c>
      <c r="AX20" s="61">
        <f t="shared" si="10"/>
      </c>
      <c r="AY20" s="61">
        <f t="shared" si="9"/>
      </c>
    </row>
    <row r="21" spans="1:51" ht="14.25">
      <c r="A21" s="93">
        <v>12</v>
      </c>
      <c r="B21" s="83"/>
      <c r="C21" s="84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5">
        <f t="shared" si="5"/>
      </c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60">
        <f t="shared" si="6"/>
      </c>
      <c r="AQ21" s="53"/>
      <c r="AR21" s="54"/>
      <c r="AS21" s="60">
        <f t="shared" si="7"/>
      </c>
      <c r="AT21" s="60">
        <f t="shared" si="2"/>
      </c>
      <c r="AU21" s="60">
        <f t="shared" si="3"/>
      </c>
      <c r="AV21" s="60">
        <f t="shared" si="4"/>
      </c>
      <c r="AW21" s="61">
        <f t="shared" si="8"/>
      </c>
      <c r="AX21" s="61">
        <f t="shared" si="10"/>
      </c>
      <c r="AY21" s="61">
        <f t="shared" si="9"/>
      </c>
    </row>
    <row r="22" spans="1:51" ht="14.25">
      <c r="A22" s="93">
        <v>13</v>
      </c>
      <c r="B22" s="83"/>
      <c r="C22" s="84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5">
        <f t="shared" si="5"/>
      </c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60">
        <f t="shared" si="6"/>
      </c>
      <c r="AQ22" s="53"/>
      <c r="AR22" s="54"/>
      <c r="AS22" s="60">
        <f t="shared" si="7"/>
      </c>
      <c r="AT22" s="60">
        <f t="shared" si="2"/>
      </c>
      <c r="AU22" s="60">
        <f t="shared" si="3"/>
      </c>
      <c r="AV22" s="60">
        <f t="shared" si="4"/>
      </c>
      <c r="AW22" s="61">
        <f t="shared" si="8"/>
      </c>
      <c r="AX22" s="61">
        <f t="shared" si="10"/>
      </c>
      <c r="AY22" s="61">
        <f t="shared" si="9"/>
      </c>
    </row>
    <row r="23" spans="1:51" ht="14.25">
      <c r="A23" s="93">
        <v>14</v>
      </c>
      <c r="B23" s="83"/>
      <c r="C23" s="84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5">
        <f t="shared" si="5"/>
      </c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60">
        <f t="shared" si="6"/>
      </c>
      <c r="AQ23" s="53"/>
      <c r="AR23" s="54"/>
      <c r="AS23" s="60">
        <f t="shared" si="7"/>
      </c>
      <c r="AT23" s="60">
        <f t="shared" si="2"/>
      </c>
      <c r="AU23" s="60">
        <f t="shared" si="3"/>
      </c>
      <c r="AV23" s="60">
        <f t="shared" si="4"/>
      </c>
      <c r="AW23" s="61">
        <f t="shared" si="8"/>
      </c>
      <c r="AX23" s="61">
        <f t="shared" si="10"/>
      </c>
      <c r="AY23" s="61">
        <f t="shared" si="9"/>
      </c>
    </row>
    <row r="24" spans="1:51" ht="14.25">
      <c r="A24" s="93">
        <v>15</v>
      </c>
      <c r="B24" s="83"/>
      <c r="C24" s="84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5">
        <f t="shared" si="5"/>
      </c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60">
        <f t="shared" si="6"/>
      </c>
      <c r="AQ24" s="53"/>
      <c r="AR24" s="54"/>
      <c r="AS24" s="60">
        <f t="shared" si="7"/>
      </c>
      <c r="AT24" s="60">
        <f t="shared" si="2"/>
      </c>
      <c r="AU24" s="60">
        <f t="shared" si="3"/>
      </c>
      <c r="AV24" s="60">
        <f t="shared" si="4"/>
      </c>
      <c r="AW24" s="61">
        <f t="shared" si="8"/>
      </c>
      <c r="AX24" s="61">
        <f t="shared" si="10"/>
      </c>
      <c r="AY24" s="61">
        <f t="shared" si="9"/>
      </c>
    </row>
    <row r="25" spans="1:60" ht="14.25">
      <c r="A25" s="93">
        <v>16</v>
      </c>
      <c r="B25" s="83"/>
      <c r="C25" s="84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5">
        <f t="shared" si="5"/>
      </c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60">
        <f t="shared" si="6"/>
      </c>
      <c r="AQ25" s="53"/>
      <c r="AR25" s="54"/>
      <c r="AS25" s="60">
        <f t="shared" si="7"/>
      </c>
      <c r="AT25" s="60">
        <f t="shared" si="2"/>
      </c>
      <c r="AU25" s="60">
        <f t="shared" si="3"/>
      </c>
      <c r="AV25" s="60">
        <f t="shared" si="4"/>
      </c>
      <c r="AW25" s="61">
        <f t="shared" si="8"/>
      </c>
      <c r="AX25" s="61">
        <f t="shared" si="10"/>
      </c>
      <c r="AY25" s="61">
        <f t="shared" si="9"/>
      </c>
      <c r="BG25" s="62">
        <f>BE8</f>
        <v>1</v>
      </c>
      <c r="BH25" s="63">
        <f>BH8</f>
        <v>0</v>
      </c>
    </row>
    <row r="26" spans="1:60" ht="14.25">
      <c r="A26" s="93">
        <v>17</v>
      </c>
      <c r="B26" s="83"/>
      <c r="C26" s="84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5">
        <f t="shared" si="5"/>
      </c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60">
        <f t="shared" si="6"/>
      </c>
      <c r="AQ26" s="53"/>
      <c r="AR26" s="54"/>
      <c r="AS26" s="60">
        <f t="shared" si="7"/>
      </c>
      <c r="AT26" s="60">
        <f t="shared" si="2"/>
      </c>
      <c r="AU26" s="60">
        <f t="shared" si="3"/>
      </c>
      <c r="AV26" s="60">
        <f t="shared" si="4"/>
      </c>
      <c r="AW26" s="61">
        <f t="shared" si="8"/>
      </c>
      <c r="AX26" s="61">
        <f t="shared" si="10"/>
      </c>
      <c r="AY26" s="61">
        <f t="shared" si="9"/>
      </c>
      <c r="BG26" s="62">
        <f>BE7</f>
        <v>2</v>
      </c>
      <c r="BH26" s="63">
        <f>BH7</f>
        <v>0</v>
      </c>
    </row>
    <row r="27" spans="1:60" ht="14.25">
      <c r="A27" s="93">
        <v>18</v>
      </c>
      <c r="B27" s="83"/>
      <c r="C27" s="84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5">
        <f t="shared" si="5"/>
      </c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60">
        <f t="shared" si="6"/>
      </c>
      <c r="AQ27" s="53"/>
      <c r="AR27" s="54"/>
      <c r="AS27" s="60">
        <f t="shared" si="7"/>
      </c>
      <c r="AT27" s="60">
        <f t="shared" si="2"/>
      </c>
      <c r="AU27" s="60">
        <f t="shared" si="3"/>
      </c>
      <c r="AV27" s="60">
        <f t="shared" si="4"/>
      </c>
      <c r="AW27" s="61">
        <f t="shared" si="8"/>
      </c>
      <c r="AX27" s="61">
        <f t="shared" si="10"/>
      </c>
      <c r="AY27" s="61">
        <f t="shared" si="9"/>
      </c>
      <c r="BG27" s="62">
        <f>BE6</f>
        <v>3</v>
      </c>
      <c r="BH27" s="63">
        <f>BH6</f>
        <v>0</v>
      </c>
    </row>
    <row r="28" spans="1:60" ht="14.25">
      <c r="A28" s="93">
        <v>19</v>
      </c>
      <c r="B28" s="83"/>
      <c r="C28" s="84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5">
        <f t="shared" si="5"/>
      </c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60">
        <f t="shared" si="6"/>
      </c>
      <c r="AQ28" s="53"/>
      <c r="AR28" s="54"/>
      <c r="AS28" s="60">
        <f t="shared" si="7"/>
      </c>
      <c r="AT28" s="60">
        <f t="shared" si="2"/>
      </c>
      <c r="AU28" s="60">
        <f t="shared" si="3"/>
      </c>
      <c r="AV28" s="60">
        <f t="shared" si="4"/>
      </c>
      <c r="AW28" s="61">
        <f t="shared" si="8"/>
      </c>
      <c r="AX28" s="61">
        <f t="shared" si="10"/>
      </c>
      <c r="AY28" s="61">
        <f t="shared" si="9"/>
      </c>
      <c r="BG28" s="62">
        <f>BE5</f>
        <v>4</v>
      </c>
      <c r="BH28" s="63">
        <f>BH5</f>
        <v>0</v>
      </c>
    </row>
    <row r="29" spans="1:63" ht="14.25">
      <c r="A29" s="93">
        <v>20</v>
      </c>
      <c r="B29" s="83"/>
      <c r="C29" s="84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5">
        <f t="shared" si="5"/>
      </c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60">
        <f t="shared" si="6"/>
      </c>
      <c r="AQ29" s="53"/>
      <c r="AR29" s="54"/>
      <c r="AS29" s="60">
        <f t="shared" si="7"/>
      </c>
      <c r="AT29" s="60">
        <f t="shared" si="2"/>
      </c>
      <c r="AU29" s="60">
        <f t="shared" si="3"/>
      </c>
      <c r="AV29" s="60">
        <f t="shared" si="4"/>
      </c>
      <c r="AW29" s="61">
        <f t="shared" si="8"/>
      </c>
      <c r="AX29" s="61">
        <f t="shared" si="10"/>
      </c>
      <c r="AY29" s="61">
        <f t="shared" si="9"/>
      </c>
      <c r="BG29" s="62">
        <f>BE4</f>
        <v>5</v>
      </c>
      <c r="BH29" s="63">
        <f>BH4</f>
        <v>0</v>
      </c>
      <c r="BK29" t="s">
        <v>31</v>
      </c>
    </row>
    <row r="30" spans="1:60" ht="14.25">
      <c r="A30" s="93">
        <v>21</v>
      </c>
      <c r="B30" s="83"/>
      <c r="C30" s="84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5">
        <f t="shared" si="5"/>
      </c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60">
        <f t="shared" si="6"/>
      </c>
      <c r="AQ30" s="53"/>
      <c r="AR30" s="54"/>
      <c r="AS30" s="60">
        <f t="shared" si="7"/>
      </c>
      <c r="AT30" s="60">
        <f t="shared" si="2"/>
      </c>
      <c r="AU30" s="60">
        <f t="shared" si="3"/>
      </c>
      <c r="AV30" s="60">
        <f t="shared" si="4"/>
      </c>
      <c r="AW30" s="61">
        <f t="shared" si="8"/>
      </c>
      <c r="AX30" s="61">
        <f t="shared" si="10"/>
      </c>
      <c r="AY30" s="61">
        <f t="shared" si="9"/>
      </c>
      <c r="BG30" s="62">
        <f>BE3</f>
        <v>6</v>
      </c>
      <c r="BH30" s="63">
        <f>BH3</f>
        <v>0</v>
      </c>
    </row>
    <row r="31" spans="1:51" ht="14.25">
      <c r="A31" s="93">
        <v>22</v>
      </c>
      <c r="B31" s="83"/>
      <c r="C31" s="84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5">
        <f t="shared" si="5"/>
      </c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60">
        <f t="shared" si="6"/>
      </c>
      <c r="AQ31" s="53"/>
      <c r="AR31" s="54"/>
      <c r="AS31" s="60">
        <f t="shared" si="7"/>
      </c>
      <c r="AT31" s="60">
        <f t="shared" si="2"/>
      </c>
      <c r="AU31" s="60">
        <f t="shared" si="3"/>
      </c>
      <c r="AV31" s="60">
        <f t="shared" si="4"/>
      </c>
      <c r="AW31" s="61">
        <f t="shared" si="8"/>
      </c>
      <c r="AX31" s="61">
        <f t="shared" si="10"/>
      </c>
      <c r="AY31" s="61">
        <f t="shared" si="9"/>
      </c>
    </row>
    <row r="32" spans="1:51" ht="14.25">
      <c r="A32" s="93">
        <v>23</v>
      </c>
      <c r="B32" s="83"/>
      <c r="C32" s="84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5">
        <f t="shared" si="5"/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60">
        <f t="shared" si="6"/>
      </c>
      <c r="AQ32" s="53"/>
      <c r="AR32" s="54"/>
      <c r="AS32" s="60">
        <f t="shared" si="7"/>
      </c>
      <c r="AT32" s="60">
        <f t="shared" si="2"/>
      </c>
      <c r="AU32" s="60">
        <f t="shared" si="3"/>
      </c>
      <c r="AV32" s="60">
        <f t="shared" si="4"/>
      </c>
      <c r="AW32" s="61">
        <f t="shared" si="8"/>
      </c>
      <c r="AX32" s="61">
        <f t="shared" si="10"/>
      </c>
      <c r="AY32" s="61">
        <f t="shared" si="9"/>
      </c>
    </row>
    <row r="33" spans="1:51" ht="14.25">
      <c r="A33" s="93">
        <v>24</v>
      </c>
      <c r="B33" s="83"/>
      <c r="C33" s="84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5">
        <f t="shared" si="5"/>
      </c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60">
        <f t="shared" si="6"/>
      </c>
      <c r="AQ33" s="53"/>
      <c r="AR33" s="54"/>
      <c r="AS33" s="60">
        <f t="shared" si="7"/>
      </c>
      <c r="AT33" s="60">
        <f t="shared" si="2"/>
      </c>
      <c r="AU33" s="60">
        <f t="shared" si="3"/>
      </c>
      <c r="AV33" s="60">
        <f t="shared" si="4"/>
      </c>
      <c r="AW33" s="61">
        <f t="shared" si="8"/>
      </c>
      <c r="AX33" s="61">
        <f t="shared" si="10"/>
      </c>
      <c r="AY33" s="61">
        <f t="shared" si="9"/>
      </c>
    </row>
    <row r="34" spans="1:51" ht="14.25">
      <c r="A34" s="93">
        <v>25</v>
      </c>
      <c r="B34" s="83"/>
      <c r="C34" s="84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5">
        <f t="shared" si="5"/>
      </c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60">
        <f t="shared" si="6"/>
      </c>
      <c r="AQ34" s="53"/>
      <c r="AR34" s="54"/>
      <c r="AS34" s="60">
        <f t="shared" si="7"/>
      </c>
      <c r="AT34" s="60">
        <f t="shared" si="2"/>
      </c>
      <c r="AU34" s="60">
        <f t="shared" si="3"/>
      </c>
      <c r="AV34" s="60">
        <f t="shared" si="4"/>
      </c>
      <c r="AW34" s="61">
        <f t="shared" si="8"/>
      </c>
      <c r="AX34" s="61">
        <f t="shared" si="10"/>
      </c>
      <c r="AY34" s="61">
        <f t="shared" si="9"/>
      </c>
    </row>
    <row r="35" spans="1:51" ht="14.25">
      <c r="A35" s="93">
        <v>26</v>
      </c>
      <c r="B35" s="57"/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5">
        <f t="shared" si="5"/>
      </c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60">
        <f t="shared" si="6"/>
      </c>
      <c r="AQ35" s="53"/>
      <c r="AR35" s="54"/>
      <c r="AS35" s="60">
        <f t="shared" si="7"/>
      </c>
      <c r="AT35" s="60">
        <f t="shared" si="2"/>
      </c>
      <c r="AU35" s="60">
        <f t="shared" si="3"/>
      </c>
      <c r="AV35" s="60">
        <f t="shared" si="4"/>
      </c>
      <c r="AW35" s="61">
        <f t="shared" si="8"/>
      </c>
      <c r="AX35" s="61">
        <f t="shared" si="10"/>
      </c>
      <c r="AY35" s="61">
        <f t="shared" si="9"/>
      </c>
    </row>
    <row r="36" spans="1:51" ht="14.25">
      <c r="A36" s="93">
        <v>27</v>
      </c>
      <c r="B36" s="57"/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5">
        <f t="shared" si="5"/>
      </c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60">
        <f t="shared" si="6"/>
      </c>
      <c r="AQ36" s="53"/>
      <c r="AR36" s="54"/>
      <c r="AS36" s="60">
        <f t="shared" si="7"/>
      </c>
      <c r="AT36" s="60">
        <f t="shared" si="2"/>
      </c>
      <c r="AU36" s="60">
        <f t="shared" si="3"/>
      </c>
      <c r="AV36" s="60">
        <f t="shared" si="4"/>
      </c>
      <c r="AW36" s="61">
        <f t="shared" si="8"/>
      </c>
      <c r="AX36" s="61">
        <f t="shared" si="10"/>
      </c>
      <c r="AY36" s="61">
        <f t="shared" si="9"/>
      </c>
    </row>
    <row r="37" spans="1:51" ht="14.25">
      <c r="A37" s="93">
        <v>28</v>
      </c>
      <c r="B37" s="57"/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5">
        <f t="shared" si="5"/>
      </c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60">
        <f t="shared" si="6"/>
      </c>
      <c r="AQ37" s="53"/>
      <c r="AR37" s="54"/>
      <c r="AS37" s="60">
        <f t="shared" si="7"/>
      </c>
      <c r="AT37" s="60">
        <f t="shared" si="2"/>
      </c>
      <c r="AU37" s="60">
        <f t="shared" si="3"/>
      </c>
      <c r="AV37" s="60">
        <f t="shared" si="4"/>
      </c>
      <c r="AW37" s="61">
        <f t="shared" si="8"/>
      </c>
      <c r="AX37" s="61">
        <f t="shared" si="10"/>
      </c>
      <c r="AY37" s="61">
        <f t="shared" si="9"/>
      </c>
    </row>
    <row r="38" spans="1:51" ht="14.25">
      <c r="A38" s="93">
        <v>29</v>
      </c>
      <c r="B38" s="57"/>
      <c r="C38" s="58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5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60"/>
      <c r="AQ38" s="53"/>
      <c r="AR38" s="54"/>
      <c r="AS38" s="60"/>
      <c r="AT38" s="60"/>
      <c r="AU38" s="60"/>
      <c r="AV38" s="60"/>
      <c r="AW38" s="61"/>
      <c r="AX38" s="61"/>
      <c r="AY38" s="61"/>
    </row>
    <row r="39" spans="1:51" ht="14.25">
      <c r="A39" s="93">
        <v>30</v>
      </c>
      <c r="B39" s="57"/>
      <c r="C39" s="58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5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60"/>
      <c r="AQ39" s="53"/>
      <c r="AR39" s="54"/>
      <c r="AS39" s="60"/>
      <c r="AT39" s="60"/>
      <c r="AU39" s="60"/>
      <c r="AV39" s="60"/>
      <c r="AW39" s="61"/>
      <c r="AX39" s="61"/>
      <c r="AY39" s="61"/>
    </row>
    <row r="40" spans="1:51" ht="14.25">
      <c r="A40" s="93">
        <v>31</v>
      </c>
      <c r="B40" s="57"/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5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60"/>
      <c r="AQ40" s="53"/>
      <c r="AR40" s="54"/>
      <c r="AS40" s="60"/>
      <c r="AT40" s="60"/>
      <c r="AU40" s="60"/>
      <c r="AV40" s="60"/>
      <c r="AW40" s="61"/>
      <c r="AX40" s="61"/>
      <c r="AY40" s="61"/>
    </row>
    <row r="41" spans="1:51" ht="14.25">
      <c r="A41" s="93">
        <v>32</v>
      </c>
      <c r="B41" s="57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5">
        <f>IF(D41="","",SUM(D41:W41))</f>
      </c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60">
        <f>IF(Y41="","",SUM(Y41:AO41))</f>
      </c>
      <c r="AQ41" s="53"/>
      <c r="AR41" s="54"/>
      <c r="AS41" s="60">
        <f>IF(COUNT(AQ41:AR41)=0,"",SUM(AQ41:AR41))</f>
      </c>
      <c r="AT41" s="60">
        <f t="shared" si="2"/>
      </c>
      <c r="AU41" s="60">
        <f t="shared" si="3"/>
      </c>
      <c r="AV41" s="60">
        <f t="shared" si="4"/>
      </c>
      <c r="AW41" s="61">
        <f t="shared" si="8"/>
      </c>
      <c r="AX41" s="61">
        <f t="shared" si="10"/>
      </c>
      <c r="AY41" s="61">
        <f>IF(AV41="","",IF(D41="","",VLOOKUP(AX41,Benotung,3)))</f>
      </c>
    </row>
    <row r="42" spans="1:51" ht="14.25">
      <c r="A42" s="93">
        <v>33</v>
      </c>
      <c r="B42" s="57"/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5">
        <f>IF(D42="","",SUM(D42:W42))</f>
      </c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60">
        <f>IF(Y42="","",SUM(Y42:AO42))</f>
      </c>
      <c r="AQ42" s="53"/>
      <c r="AR42" s="54"/>
      <c r="AS42" s="60">
        <f>IF(COUNT(AQ42:AR42)=0,"",SUM(AQ42:AR42))</f>
      </c>
      <c r="AT42" s="60">
        <f t="shared" si="2"/>
      </c>
      <c r="AU42" s="60">
        <f t="shared" si="3"/>
      </c>
      <c r="AV42" s="60">
        <f t="shared" si="4"/>
      </c>
      <c r="AW42" s="61">
        <f t="shared" si="8"/>
      </c>
      <c r="AX42" s="61">
        <f t="shared" si="10"/>
      </c>
      <c r="AY42" s="61">
        <f>IF(AV42="","",IF(D42="","",VLOOKUP(AX42,Benotung,3)))</f>
      </c>
    </row>
    <row r="43" spans="1:51" ht="14.25">
      <c r="A43" s="93">
        <v>34</v>
      </c>
      <c r="B43" s="57"/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5">
        <f>IF(D43="","",SUM(D43:W43))</f>
      </c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60">
        <f>IF(Y43="","",SUM(Y43:AO43))</f>
      </c>
      <c r="AQ43" s="53"/>
      <c r="AR43" s="54"/>
      <c r="AS43" s="60">
        <f>IF(COUNT(AQ43:AR43)=0,"",SUM(AQ43:AR43))</f>
      </c>
      <c r="AT43" s="60">
        <f t="shared" si="2"/>
      </c>
      <c r="AU43" s="60">
        <f t="shared" si="3"/>
      </c>
      <c r="AV43" s="60">
        <f t="shared" si="4"/>
      </c>
      <c r="AW43" s="61">
        <f t="shared" si="8"/>
      </c>
      <c r="AX43" s="61">
        <f t="shared" si="10"/>
      </c>
      <c r="AY43" s="61">
        <f>IF(AV43="","",IF(D43="","",VLOOKUP(AX43,Benotung,3)))</f>
      </c>
    </row>
    <row r="44" spans="1:51" ht="15" thickBot="1">
      <c r="A44" s="94">
        <v>35</v>
      </c>
      <c r="B44" s="64"/>
      <c r="C44" s="65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66">
        <f>IF(D44="","",SUM(D44:W44))</f>
      </c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66">
        <f>IF(Y44="","",SUM(Y44:AO44))</f>
      </c>
      <c r="AQ44" s="53"/>
      <c r="AR44" s="54"/>
      <c r="AS44" s="66">
        <f>IF(COUNT(AQ44:AR44)=0,"",SUM(AQ44:AR44))</f>
      </c>
      <c r="AT44" s="66">
        <f t="shared" si="2"/>
      </c>
      <c r="AU44" s="66">
        <f t="shared" si="3"/>
      </c>
      <c r="AV44" s="66">
        <f t="shared" si="4"/>
      </c>
      <c r="AW44" s="67">
        <f t="shared" si="8"/>
      </c>
      <c r="AX44" s="67">
        <f t="shared" si="10"/>
      </c>
      <c r="AY44" s="67">
        <f>IF(AV44="","",IF(D44="","",VLOOKUP(AX44,Benotung,3)))</f>
      </c>
    </row>
    <row r="45" spans="1:62" ht="13.5" thickBot="1">
      <c r="A45" s="112" t="s">
        <v>22</v>
      </c>
      <c r="B45" s="113"/>
      <c r="C45" s="114"/>
      <c r="D45" s="53">
        <f aca="true" t="shared" si="11" ref="D45:W45">SUM(D10:D44)</f>
        <v>0</v>
      </c>
      <c r="E45" s="54">
        <f t="shared" si="11"/>
        <v>0</v>
      </c>
      <c r="F45" s="54">
        <f t="shared" si="11"/>
        <v>0</v>
      </c>
      <c r="G45" s="54">
        <f t="shared" si="11"/>
        <v>0</v>
      </c>
      <c r="H45" s="54">
        <f t="shared" si="11"/>
        <v>0</v>
      </c>
      <c r="I45" s="54">
        <f t="shared" si="11"/>
        <v>0</v>
      </c>
      <c r="J45" s="54">
        <f t="shared" si="11"/>
        <v>0</v>
      </c>
      <c r="K45" s="54">
        <f t="shared" si="11"/>
        <v>0</v>
      </c>
      <c r="L45" s="54">
        <f t="shared" si="11"/>
        <v>0</v>
      </c>
      <c r="M45" s="54">
        <f t="shared" si="11"/>
        <v>0</v>
      </c>
      <c r="N45" s="54">
        <f t="shared" si="11"/>
        <v>0</v>
      </c>
      <c r="O45" s="54">
        <f t="shared" si="11"/>
        <v>0</v>
      </c>
      <c r="P45" s="54">
        <f t="shared" si="11"/>
        <v>0</v>
      </c>
      <c r="Q45" s="54">
        <f aca="true" t="shared" si="12" ref="Q45:V45">SUM(Q10:Q44)</f>
        <v>0</v>
      </c>
      <c r="R45" s="54">
        <f t="shared" si="12"/>
        <v>0</v>
      </c>
      <c r="S45" s="54">
        <f t="shared" si="12"/>
        <v>0</v>
      </c>
      <c r="T45" s="54">
        <f t="shared" si="12"/>
        <v>0</v>
      </c>
      <c r="U45" s="54">
        <f t="shared" si="12"/>
        <v>0</v>
      </c>
      <c r="V45" s="54">
        <f t="shared" si="12"/>
        <v>0</v>
      </c>
      <c r="W45" s="54">
        <f t="shared" si="11"/>
        <v>0</v>
      </c>
      <c r="X45" s="55"/>
      <c r="Y45" s="53">
        <f aca="true" t="shared" si="13" ref="Y45:AL45">SUM(Y10:Y44)</f>
        <v>0</v>
      </c>
      <c r="Z45" s="68">
        <f t="shared" si="13"/>
        <v>0</v>
      </c>
      <c r="AA45" s="68">
        <f t="shared" si="13"/>
        <v>0</v>
      </c>
      <c r="AB45" s="68">
        <f t="shared" si="13"/>
        <v>0</v>
      </c>
      <c r="AC45" s="68">
        <f t="shared" si="13"/>
        <v>0</v>
      </c>
      <c r="AD45" s="68">
        <f t="shared" si="13"/>
        <v>0</v>
      </c>
      <c r="AE45" s="68">
        <f t="shared" si="13"/>
        <v>0</v>
      </c>
      <c r="AF45" s="68">
        <f t="shared" si="13"/>
        <v>0</v>
      </c>
      <c r="AG45" s="68">
        <f t="shared" si="13"/>
        <v>0</v>
      </c>
      <c r="AH45" s="68">
        <f t="shared" si="13"/>
        <v>0</v>
      </c>
      <c r="AI45" s="68">
        <f t="shared" si="13"/>
        <v>0</v>
      </c>
      <c r="AJ45" s="68">
        <f t="shared" si="13"/>
        <v>0</v>
      </c>
      <c r="AK45" s="68">
        <f t="shared" si="13"/>
        <v>0</v>
      </c>
      <c r="AL45" s="68">
        <f t="shared" si="13"/>
        <v>0</v>
      </c>
      <c r="AM45" s="68">
        <f>SUM(AM10:AM44)</f>
        <v>0</v>
      </c>
      <c r="AN45" s="68">
        <f>SUM(AN10:AN44)</f>
        <v>0</v>
      </c>
      <c r="AO45" s="68">
        <f>SUM(AO10:AO44)</f>
        <v>0</v>
      </c>
      <c r="AP45" s="55"/>
      <c r="AQ45" s="69">
        <f>SUM(AQ10:AQ44)</f>
        <v>0</v>
      </c>
      <c r="AR45" s="68">
        <f>SUM(AR10:AR44)</f>
        <v>0</v>
      </c>
      <c r="AS45" s="70"/>
      <c r="AT45" s="70"/>
      <c r="AU45" s="70"/>
      <c r="AV45" s="70"/>
      <c r="AW45" s="70"/>
      <c r="AX45" s="70"/>
      <c r="AY45" s="70"/>
      <c r="BA45" s="80"/>
      <c r="BB45" s="80"/>
      <c r="BC45" s="80"/>
      <c r="BD45" s="80"/>
      <c r="BE45" s="80"/>
      <c r="BF45" s="80"/>
      <c r="BG45" s="80"/>
      <c r="BH45" s="80"/>
      <c r="BI45" s="80"/>
      <c r="BJ45" s="80"/>
    </row>
    <row r="46" spans="1:51" ht="13.5" thickBot="1">
      <c r="A46" s="109" t="s">
        <v>23</v>
      </c>
      <c r="B46" s="110"/>
      <c r="C46" s="111"/>
      <c r="D46" s="71">
        <f aca="true" t="shared" si="14" ref="D46:AE46">IF(ISERROR(AVERAGE(D10:D44)),"",AVERAGE(D10:D44))</f>
      </c>
      <c r="E46" s="72">
        <f t="shared" si="14"/>
      </c>
      <c r="F46" s="72">
        <f t="shared" si="14"/>
      </c>
      <c r="G46" s="72">
        <f t="shared" si="14"/>
      </c>
      <c r="H46" s="72">
        <f t="shared" si="14"/>
      </c>
      <c r="I46" s="72">
        <f t="shared" si="14"/>
      </c>
      <c r="J46" s="72">
        <f t="shared" si="14"/>
      </c>
      <c r="K46" s="72">
        <f t="shared" si="14"/>
      </c>
      <c r="L46" s="72">
        <f t="shared" si="14"/>
      </c>
      <c r="M46" s="72">
        <f t="shared" si="14"/>
      </c>
      <c r="N46" s="72">
        <f t="shared" si="14"/>
      </c>
      <c r="O46" s="72">
        <f t="shared" si="14"/>
      </c>
      <c r="P46" s="72">
        <f t="shared" si="14"/>
      </c>
      <c r="Q46" s="72">
        <f t="shared" si="14"/>
      </c>
      <c r="R46" s="72">
        <f t="shared" si="14"/>
      </c>
      <c r="S46" s="72">
        <f t="shared" si="14"/>
      </c>
      <c r="T46" s="72">
        <f t="shared" si="14"/>
      </c>
      <c r="U46" s="72">
        <f t="shared" si="14"/>
      </c>
      <c r="V46" s="72">
        <f t="shared" si="14"/>
      </c>
      <c r="W46" s="72">
        <f t="shared" si="14"/>
      </c>
      <c r="X46" s="73">
        <f t="shared" si="14"/>
      </c>
      <c r="Y46" s="74">
        <f t="shared" si="14"/>
      </c>
      <c r="Z46" s="75">
        <f t="shared" si="14"/>
      </c>
      <c r="AA46" s="75">
        <f t="shared" si="14"/>
      </c>
      <c r="AB46" s="75">
        <f t="shared" si="14"/>
      </c>
      <c r="AC46" s="75">
        <f t="shared" si="14"/>
      </c>
      <c r="AD46" s="75">
        <f t="shared" si="14"/>
      </c>
      <c r="AE46" s="75">
        <f t="shared" si="14"/>
      </c>
      <c r="AF46" s="75">
        <f aca="true" t="shared" si="15" ref="AF46:AR46">IF(ISERROR(AVERAGE(AF10:AF44)),"",AVERAGE(AF10:AF44))</f>
      </c>
      <c r="AG46" s="75">
        <f t="shared" si="15"/>
      </c>
      <c r="AH46" s="75">
        <f t="shared" si="15"/>
      </c>
      <c r="AI46" s="75">
        <f t="shared" si="15"/>
      </c>
      <c r="AJ46" s="75">
        <f t="shared" si="15"/>
      </c>
      <c r="AK46" s="75">
        <f t="shared" si="15"/>
      </c>
      <c r="AL46" s="75">
        <f t="shared" si="15"/>
      </c>
      <c r="AM46" s="75">
        <f t="shared" si="15"/>
      </c>
      <c r="AN46" s="75">
        <f t="shared" si="15"/>
      </c>
      <c r="AO46" s="75">
        <f t="shared" si="15"/>
      </c>
      <c r="AP46" s="73">
        <f t="shared" si="15"/>
      </c>
      <c r="AQ46" s="76">
        <f t="shared" si="15"/>
      </c>
      <c r="AR46" s="77">
        <f t="shared" si="15"/>
      </c>
      <c r="AS46" s="78">
        <f>IF(ISERROR(AVERAGE(AS10:AS44)),"",AVERAGE(AS10:AS44))</f>
      </c>
      <c r="AT46" s="78">
        <f>X46</f>
      </c>
      <c r="AU46" s="79">
        <f>AP46</f>
      </c>
      <c r="AV46" s="78">
        <f>AS46</f>
      </c>
      <c r="AW46" s="78">
        <f>IF(ISERROR(AVERAGE(AW10:AW44)),"",AVERAGE(AW10:AW44))</f>
      </c>
      <c r="AX46" s="78"/>
      <c r="AY46" s="78">
        <f>IF(ISERROR(AVERAGE(AY10:AY44)),"",AVERAGE(AY10:AY44))</f>
      </c>
    </row>
    <row r="47" spans="24:25" ht="12.75">
      <c r="X47" s="5"/>
      <c r="Y47" s="5"/>
    </row>
    <row r="48" ht="12.75">
      <c r="AZ48" s="80"/>
    </row>
    <row r="50" spans="1:62" s="80" customFormat="1" ht="12.75">
      <c r="A50"/>
      <c r="B50"/>
      <c r="C50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</row>
  </sheetData>
  <sheetProtection/>
  <mergeCells count="12">
    <mergeCell ref="A8:C8"/>
    <mergeCell ref="B5:C5"/>
    <mergeCell ref="B4:C4"/>
    <mergeCell ref="A9:C9"/>
    <mergeCell ref="A46:C46"/>
    <mergeCell ref="A45:C45"/>
    <mergeCell ref="BI3:BJ4"/>
    <mergeCell ref="BI2:BJ2"/>
    <mergeCell ref="BA2:BE2"/>
    <mergeCell ref="AQ7:AR7"/>
    <mergeCell ref="Y7:AO7"/>
    <mergeCell ref="D7:W7"/>
  </mergeCells>
  <dataValidations count="4">
    <dataValidation type="decimal" allowBlank="1" showInputMessage="1" showErrorMessage="1" error="Falsche Eingabe" sqref="Y10:AO44 E10:W44">
      <formula1>0</formula1>
      <formula2>Y$9</formula2>
    </dataValidation>
    <dataValidation type="decimal" allowBlank="1" showInputMessage="1" showErrorMessage="1" error="Falsche Eingabe" sqref="D10:D44">
      <formula1>0</formula1>
      <formula2>$D$9</formula2>
    </dataValidation>
    <dataValidation type="decimal" allowBlank="1" showInputMessage="1" showErrorMessage="1" error="Falsche Eingabe" sqref="AQ10:AQ44">
      <formula1>0</formula1>
      <formula2>$AQ$9</formula2>
    </dataValidation>
    <dataValidation type="decimal" allowBlank="1" showInputMessage="1" showErrorMessage="1" error="Falsche Eingabe" sqref="AR10:AR44">
      <formula1>0</formula1>
      <formula2>$AR$9</formula2>
    </dataValidation>
  </dataValidations>
  <printOptions/>
  <pageMargins left="0.7874015748031497" right="0.7874015748031497" top="0.4330708661417323" bottom="0.5511811023622047" header="0.35433070866141736" footer="0.31496062992125984"/>
  <pageSetup horizontalDpi="300" verticalDpi="300" orientation="landscape" pageOrder="overThenDown" paperSize="9" scale="85" r:id="rId2"/>
  <headerFooter alignWithMargins="0">
    <oddFooter xml:space="preserve">&amp;L&amp;8pri&amp;C&amp;8&amp;F/&amp;A&amp;R&amp;8&amp;P von &amp;N, &amp;D/&amp;T </oddFooter>
  </headerFooter>
  <colBreaks count="3" manualBreakCount="3">
    <brk id="24" max="65535" man="1"/>
    <brk id="42" max="65535" man="1"/>
    <brk id="45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Prill</dc:creator>
  <cp:keywords/>
  <dc:description/>
  <cp:lastModifiedBy>Matthias</cp:lastModifiedBy>
  <cp:lastPrinted>2008-06-03T21:42:39Z</cp:lastPrinted>
  <dcterms:created xsi:type="dcterms:W3CDTF">2008-05-27T20:42:40Z</dcterms:created>
  <dcterms:modified xsi:type="dcterms:W3CDTF">2011-05-21T15:10:22Z</dcterms:modified>
  <cp:category/>
  <cp:version/>
  <cp:contentType/>
  <cp:contentStatus/>
</cp:coreProperties>
</file>