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521" windowWidth="15480" windowHeight="8115" activeTab="0"/>
  </bookViews>
  <sheets>
    <sheet name="ABA-MA HS10 A-Kurs-HT" sheetId="1" r:id="rId1"/>
    <sheet name="ABA-MA HS10 B-Kurs-HT" sheetId="2" r:id="rId2"/>
  </sheets>
  <externalReferences>
    <externalReference r:id="rId5"/>
  </externalReferences>
  <definedNames>
    <definedName name="Benotung">'ABA-MA HS10 A-Kurs-HT'!$BK$3:$BM$9</definedName>
    <definedName name="Benotung_AT">'[1]AA-MA Klasse 10d (2)'!$CJ$18:$CL$23</definedName>
    <definedName name="Benotung_WT">'[1]AA-MA Klasse 10d (2)'!$CJ$27:$CL$32</definedName>
    <definedName name="_xlnm.Print_Area" localSheetId="0">'ABA-MA HS10 A-Kurs-HT'!$A$1:$BS$51</definedName>
    <definedName name="_xlnm.Print_Titles" localSheetId="0">'ABA-MA HS10 A-Kurs-HT'!$A:$C,'ABA-MA HS10 A-Kurs-HT'!$1:$11</definedName>
    <definedName name="sch_anz">'ABA-MA HS10 A-Kurs-HT'!$B$11:$B$45</definedName>
    <definedName name="zensur">'ABA-MA HS10 A-Kurs-HT'!$BG$11:$BG$45</definedName>
  </definedNames>
  <calcPr fullCalcOnLoad="1" refMode="R1C1"/>
</workbook>
</file>

<file path=xl/sharedStrings.xml><?xml version="1.0" encoding="utf-8"?>
<sst xmlns="http://schemas.openxmlformats.org/spreadsheetml/2006/main" count="146" uniqueCount="74">
  <si>
    <t>Klasse:</t>
  </si>
  <si>
    <t>Benotung</t>
  </si>
  <si>
    <t>Anzahl</t>
  </si>
  <si>
    <t>in Prozent</t>
  </si>
  <si>
    <t>-</t>
  </si>
  <si>
    <t>Allgemeiner Teil</t>
  </si>
  <si>
    <t>Summe</t>
  </si>
  <si>
    <t>AT</t>
  </si>
  <si>
    <t>Gesamtsumme</t>
  </si>
  <si>
    <t>Zensur</t>
  </si>
  <si>
    <t>Aufgabe:</t>
  </si>
  <si>
    <t>1a</t>
  </si>
  <si>
    <t>1b</t>
  </si>
  <si>
    <t>1c</t>
  </si>
  <si>
    <t>5a</t>
  </si>
  <si>
    <t>5b</t>
  </si>
  <si>
    <t>Mögliche Punkte:</t>
  </si>
  <si>
    <t>å</t>
  </si>
  <si>
    <t>Durchschnittspunktzahl je Schüler/in</t>
  </si>
  <si>
    <t>WT</t>
  </si>
  <si>
    <t>8a</t>
  </si>
  <si>
    <t>8b</t>
  </si>
  <si>
    <t>rechnerisch</t>
  </si>
  <si>
    <t>Summe Unterzensuren</t>
  </si>
  <si>
    <t xml:space="preserve"> </t>
  </si>
  <si>
    <t>Zentrale Abschlussprüfung 2010/2011</t>
  </si>
  <si>
    <t>Mathematik, 19.05.2011 (Haupttermin)</t>
  </si>
  <si>
    <t>Schule:</t>
  </si>
  <si>
    <t>Wahl</t>
  </si>
  <si>
    <t>W1</t>
  </si>
  <si>
    <t>W2</t>
  </si>
  <si>
    <t>Mustermann</t>
  </si>
  <si>
    <t>Max</t>
  </si>
  <si>
    <t>Sind bei einer Aufgabe/Teilaufgabe keine Punkte errreicht worden, muss eine "0" eingetragen werden!</t>
  </si>
  <si>
    <t>Zeilen ohne Schülernamen müssen freigelassen werden.</t>
  </si>
  <si>
    <t>Sekundarabschluss I (HS), Schuljahrgang 10</t>
  </si>
  <si>
    <t>1d</t>
  </si>
  <si>
    <t>4a</t>
  </si>
  <si>
    <t>4b</t>
  </si>
  <si>
    <t>10a</t>
  </si>
  <si>
    <t>10b</t>
  </si>
  <si>
    <t>14a</t>
  </si>
  <si>
    <t>14b</t>
  </si>
  <si>
    <t>Hauptteil (A-Kurs)</t>
  </si>
  <si>
    <t>A-Kurs</t>
  </si>
  <si>
    <t>7a</t>
  </si>
  <si>
    <t>7b</t>
  </si>
  <si>
    <t>7c</t>
  </si>
  <si>
    <t>8c</t>
  </si>
  <si>
    <t>9a</t>
  </si>
  <si>
    <t>9b</t>
  </si>
  <si>
    <t>10c</t>
  </si>
  <si>
    <t>10d</t>
  </si>
  <si>
    <t>11a</t>
  </si>
  <si>
    <t>11b</t>
  </si>
  <si>
    <t>HT</t>
  </si>
  <si>
    <t>B-Kurs</t>
  </si>
  <si>
    <t>Hauptteil (B-Kurs)</t>
  </si>
  <si>
    <t>2a</t>
  </si>
  <si>
    <t>2b</t>
  </si>
  <si>
    <t>3a</t>
  </si>
  <si>
    <t>3b</t>
  </si>
  <si>
    <t>3c</t>
  </si>
  <si>
    <t>3d</t>
  </si>
  <si>
    <t>4c</t>
  </si>
  <si>
    <t>5c</t>
  </si>
  <si>
    <t>5d</t>
  </si>
  <si>
    <t>6a</t>
  </si>
  <si>
    <t>6b</t>
  </si>
  <si>
    <t>6c</t>
  </si>
  <si>
    <t>9c</t>
  </si>
  <si>
    <t>Sind bei einer Aufgabe/Teilaufgabe keine Punkte errreicht worden, muss zwingend eine "0" eingetragen werden!</t>
  </si>
  <si>
    <t>Die Angabenfelder lassen nur sinnvolle Punktzahlen zu.  Dieser  Schutz (Gültigkeit) kann  deaktiviert werden.</t>
  </si>
  <si>
    <t>Die Angabenfelder lassen nur sinnvolle Punktzahlen zu. Dieser  Schutz (Gültigkeit) kann  deaktiviert werden.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</si>
</sst>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)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%"/>
    <numFmt numFmtId="172" formatCode="#,##0.00\ &quot;DM&quot;;[Red]\-#,##0.00\ &quot;DM&quot;"/>
    <numFmt numFmtId="173" formatCode="0\)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Symbol"/>
      <family val="1"/>
    </font>
    <font>
      <b/>
      <sz val="10"/>
      <name val="Mathematica1"/>
      <family val="0"/>
    </font>
    <font>
      <sz val="8"/>
      <name val="Arial"/>
      <family val="2"/>
    </font>
    <font>
      <sz val="12"/>
      <name val="System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10" fontId="1" fillId="0" borderId="20" xfId="49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20" xfId="0" applyFont="1" applyFill="1" applyBorder="1" applyAlignment="1">
      <alignment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" fillId="37" borderId="27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6" borderId="27" xfId="0" applyFill="1" applyBorder="1" applyAlignment="1">
      <alignment/>
    </xf>
    <xf numFmtId="0" fontId="0" fillId="37" borderId="27" xfId="0" applyFill="1" applyBorder="1" applyAlignment="1">
      <alignment/>
    </xf>
    <xf numFmtId="0" fontId="0" fillId="38" borderId="27" xfId="0" applyFill="1" applyBorder="1" applyAlignment="1">
      <alignment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1" fillId="37" borderId="31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32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36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3" fontId="0" fillId="0" borderId="18" xfId="51" applyNumberFormat="1" applyFont="1" applyFill="1" applyBorder="1" applyAlignment="1" applyProtection="1">
      <alignment horizontal="left"/>
      <protection locked="0"/>
    </xf>
    <xf numFmtId="173" fontId="0" fillId="0" borderId="14" xfId="51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10" fontId="1" fillId="0" borderId="23" xfId="49" applyNumberFormat="1" applyFont="1" applyBorder="1" applyAlignment="1">
      <alignment horizontal="center"/>
    </xf>
    <xf numFmtId="10" fontId="1" fillId="0" borderId="32" xfId="49" applyNumberFormat="1" applyFont="1" applyBorder="1" applyAlignment="1">
      <alignment horizontal="center"/>
    </xf>
    <xf numFmtId="0" fontId="2" fillId="33" borderId="14" xfId="0" applyFont="1" applyFill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2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5" xfId="0" applyFont="1" applyBorder="1" applyAlignment="1">
      <alignment horizontal="center"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7" fillId="33" borderId="14" xfId="0" applyFont="1" applyFill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0" fontId="1" fillId="0" borderId="27" xfId="49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0" borderId="19" xfId="51" applyFont="1" applyFill="1" applyBorder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2" xfId="51" applyFont="1" applyFill="1" applyBorder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" fillId="37" borderId="51" xfId="0" applyFont="1" applyFill="1" applyBorder="1" applyAlignment="1">
      <alignment horizontal="center"/>
    </xf>
    <xf numFmtId="0" fontId="1" fillId="37" borderId="52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10" fontId="1" fillId="0" borderId="41" xfId="0" applyNumberFormat="1" applyFont="1" applyBorder="1" applyAlignment="1">
      <alignment horizontal="center" vertical="center"/>
    </xf>
    <xf numFmtId="10" fontId="1" fillId="0" borderId="43" xfId="0" applyNumberFormat="1" applyFont="1" applyBorder="1" applyAlignment="1">
      <alignment horizontal="center" vertical="center"/>
    </xf>
    <xf numFmtId="10" fontId="1" fillId="0" borderId="53" xfId="0" applyNumberFormat="1" applyFont="1" applyBorder="1" applyAlignment="1">
      <alignment horizontal="center" vertical="center"/>
    </xf>
    <xf numFmtId="10" fontId="1" fillId="0" borderId="54" xfId="0" applyNumberFormat="1" applyFont="1" applyBorder="1" applyAlignment="1">
      <alignment horizontal="center" vertical="center"/>
    </xf>
    <xf numFmtId="10" fontId="1" fillId="0" borderId="44" xfId="0" applyNumberFormat="1" applyFont="1" applyBorder="1" applyAlignment="1">
      <alignment horizontal="center" vertical="center"/>
    </xf>
    <xf numFmtId="10" fontId="1" fillId="0" borderId="46" xfId="0" applyNumberFormat="1" applyFont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" fillId="36" borderId="51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A-MA Klasse 10b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165"/>
          <c:w val="0.896"/>
          <c:h val="0.91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'ABA-MA HS10 A-Kurs-HT'!$BP$26:$BP$31</c:f>
              <c:numCache/>
            </c:numRef>
          </c:val>
        </c:ser>
        <c:axId val="37822554"/>
        <c:axId val="4858667"/>
      </c:barChart>
      <c:catAx>
        <c:axId val="37822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Zensuren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8667"/>
        <c:crosses val="autoZero"/>
        <c:auto val="1"/>
        <c:lblOffset val="100"/>
        <c:tickLblSkip val="1"/>
        <c:noMultiLvlLbl val="0"/>
      </c:catAx>
      <c:valAx>
        <c:axId val="485866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2225"/>
          <c:w val="0.9155"/>
          <c:h val="0.91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'ABA-MA HS10 A-Kurs-HT'!$BP$26:$BP$31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3728004"/>
        <c:axId val="58007717"/>
      </c:barChart>
      <c:catAx>
        <c:axId val="43728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Zensuren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7717"/>
        <c:crosses val="autoZero"/>
        <c:auto val="1"/>
        <c:lblOffset val="100"/>
        <c:tickLblSkip val="1"/>
        <c:noMultiLvlLbl val="0"/>
      </c:catAx>
      <c:valAx>
        <c:axId val="5800771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28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</cdr:x>
      <cdr:y>0.849</cdr:y>
    </cdr:from>
    <cdr:to>
      <cdr:x>0.233</cdr:x>
      <cdr:y>0.849</cdr:y>
    </cdr:to>
    <cdr:sp>
      <cdr:nvSpPr>
        <cdr:cNvPr id="1" name="Line 1"/>
        <cdr:cNvSpPr>
          <a:spLocks/>
        </cdr:cNvSpPr>
      </cdr:nvSpPr>
      <cdr:spPr>
        <a:xfrm>
          <a:off x="1057275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</cdr:x>
      <cdr:y>0.29725</cdr:y>
    </cdr:from>
    <cdr:to>
      <cdr:x>0.233</cdr:x>
      <cdr:y>0.29725</cdr:y>
    </cdr:to>
    <cdr:sp>
      <cdr:nvSpPr>
        <cdr:cNvPr id="2" name="Line 2"/>
        <cdr:cNvSpPr>
          <a:spLocks/>
        </cdr:cNvSpPr>
      </cdr:nvSpPr>
      <cdr:spPr>
        <a:xfrm>
          <a:off x="105727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0.50925</cdr:x>
      <cdr:y>0.87775</cdr:y>
    </cdr:from>
    <cdr:to>
      <cdr:x>0.50925</cdr:x>
      <cdr:y>0.87775</cdr:y>
    </cdr:to>
    <cdr:sp>
      <cdr:nvSpPr>
        <cdr:cNvPr id="3" name="Line 3"/>
        <cdr:cNvSpPr>
          <a:spLocks/>
        </cdr:cNvSpPr>
      </cdr:nvSpPr>
      <cdr:spPr>
        <a:xfrm>
          <a:off x="232410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209550</xdr:colOff>
      <xdr:row>14</xdr:row>
      <xdr:rowOff>114300</xdr:rowOff>
    </xdr:from>
    <xdr:to>
      <xdr:col>70</xdr:col>
      <xdr:colOff>581025</xdr:colOff>
      <xdr:row>46</xdr:row>
      <xdr:rowOff>161925</xdr:rowOff>
    </xdr:to>
    <xdr:graphicFrame>
      <xdr:nvGraphicFramePr>
        <xdr:cNvPr id="1" name="Chart 1"/>
        <xdr:cNvGraphicFramePr/>
      </xdr:nvGraphicFramePr>
      <xdr:xfrm>
        <a:off x="20507325" y="2962275"/>
        <a:ext cx="4572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0.854</cdr:y>
    </cdr:from>
    <cdr:to>
      <cdr:x>0.214</cdr:x>
      <cdr:y>0.854</cdr:y>
    </cdr:to>
    <cdr:sp>
      <cdr:nvSpPr>
        <cdr:cNvPr id="1" name="Line 1"/>
        <cdr:cNvSpPr>
          <a:spLocks/>
        </cdr:cNvSpPr>
      </cdr:nvSpPr>
      <cdr:spPr>
        <a:xfrm>
          <a:off x="97155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</cdr:x>
      <cdr:y>0.30225</cdr:y>
    </cdr:from>
    <cdr:to>
      <cdr:x>0.214</cdr:x>
      <cdr:y>0.30225</cdr:y>
    </cdr:to>
    <cdr:sp>
      <cdr:nvSpPr>
        <cdr:cNvPr id="2" name="Line 2"/>
        <cdr:cNvSpPr>
          <a:spLocks/>
        </cdr:cNvSpPr>
      </cdr:nvSpPr>
      <cdr:spPr>
        <a:xfrm>
          <a:off x="9715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0.49725</cdr:x>
      <cdr:y>0.88275</cdr:y>
    </cdr:from>
    <cdr:to>
      <cdr:x>0.49725</cdr:x>
      <cdr:y>0.88275</cdr:y>
    </cdr:to>
    <cdr:sp>
      <cdr:nvSpPr>
        <cdr:cNvPr id="3" name="Line 3"/>
        <cdr:cNvSpPr>
          <a:spLocks/>
        </cdr:cNvSpPr>
      </cdr:nvSpPr>
      <cdr:spPr>
        <a:xfrm>
          <a:off x="226695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209550</xdr:colOff>
      <xdr:row>14</xdr:row>
      <xdr:rowOff>114300</xdr:rowOff>
    </xdr:from>
    <xdr:to>
      <xdr:col>71</xdr:col>
      <xdr:colOff>581025</xdr:colOff>
      <xdr:row>46</xdr:row>
      <xdr:rowOff>161925</xdr:rowOff>
    </xdr:to>
    <xdr:graphicFrame>
      <xdr:nvGraphicFramePr>
        <xdr:cNvPr id="1" name="Chart 1"/>
        <xdr:cNvGraphicFramePr/>
      </xdr:nvGraphicFramePr>
      <xdr:xfrm>
        <a:off x="20774025" y="2962275"/>
        <a:ext cx="4572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chule\Excel\Zensuren\2006-07\Abschlussarbeit2007-RS-MA%20-%20Auswert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AA-MA Klasse 10d"/>
      <sheetName val="AA-MA Klasse 10d (2)"/>
      <sheetName val="AA-MA Klasse 10d (3)"/>
      <sheetName val="AA-MA Klasse 10d Rückmeldung 1"/>
      <sheetName val="AA-MA Klasse Rückmeldung 2"/>
      <sheetName val="Prozentuale Änderung"/>
      <sheetName val="Ergebnis DBR"/>
    </sheetNames>
    <sheetDataSet>
      <sheetData sheetId="2">
        <row r="18">
          <cell r="CJ18">
            <v>0</v>
          </cell>
          <cell r="CL18">
            <v>6</v>
          </cell>
        </row>
        <row r="19">
          <cell r="CJ19">
            <v>7</v>
          </cell>
          <cell r="CL19">
            <v>5</v>
          </cell>
        </row>
        <row r="20">
          <cell r="CJ20">
            <v>14</v>
          </cell>
          <cell r="CL20">
            <v>4</v>
          </cell>
        </row>
        <row r="21">
          <cell r="CJ21">
            <v>18</v>
          </cell>
          <cell r="CL21">
            <v>3</v>
          </cell>
        </row>
        <row r="22">
          <cell r="CJ22">
            <v>21</v>
          </cell>
          <cell r="CL22">
            <v>2</v>
          </cell>
        </row>
        <row r="23">
          <cell r="CJ23">
            <v>25</v>
          </cell>
          <cell r="CL23">
            <v>1</v>
          </cell>
        </row>
        <row r="27">
          <cell r="CJ27">
            <v>0</v>
          </cell>
          <cell r="CL27">
            <v>6</v>
          </cell>
        </row>
        <row r="28">
          <cell r="CJ28">
            <v>14</v>
          </cell>
          <cell r="CL28">
            <v>5</v>
          </cell>
        </row>
        <row r="29">
          <cell r="CJ29">
            <v>28</v>
          </cell>
          <cell r="CL29">
            <v>4</v>
          </cell>
        </row>
        <row r="30">
          <cell r="CJ30">
            <v>35</v>
          </cell>
          <cell r="CL30">
            <v>3</v>
          </cell>
        </row>
        <row r="31">
          <cell r="CJ31">
            <v>42</v>
          </cell>
          <cell r="CL31">
            <v>2</v>
          </cell>
        </row>
        <row r="32">
          <cell r="CJ32">
            <v>49</v>
          </cell>
          <cell r="CL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S51"/>
  <sheetViews>
    <sheetView showGridLines="0"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7" sqref="D7"/>
      <selection pane="bottomLeft" activeCell="A14" sqref="A14"/>
      <selection pane="bottomRight" activeCell="D11" sqref="D11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24.421875" style="0" customWidth="1"/>
    <col min="4" max="26" width="4.00390625" style="5" customWidth="1"/>
    <col min="27" max="27" width="8.140625" style="0" bestFit="1" customWidth="1"/>
    <col min="28" max="49" width="4.00390625" style="0" customWidth="1"/>
    <col min="50" max="50" width="8.140625" style="0" bestFit="1" customWidth="1"/>
    <col min="51" max="52" width="4.00390625" style="0" customWidth="1"/>
    <col min="53" max="53" width="8.140625" style="0" bestFit="1" customWidth="1"/>
    <col min="54" max="55" width="5.7109375" style="0" customWidth="1"/>
    <col min="56" max="56" width="5.7109375" style="0" bestFit="1" customWidth="1"/>
    <col min="57" max="57" width="14.57421875" style="0" bestFit="1" customWidth="1"/>
    <col min="58" max="58" width="14.57421875" style="0" hidden="1" customWidth="1"/>
    <col min="59" max="59" width="7.00390625" style="0" bestFit="1" customWidth="1"/>
    <col min="60" max="60" width="3.28125" style="0" customWidth="1"/>
    <col min="61" max="61" width="3.8515625" style="0" bestFit="1" customWidth="1"/>
    <col min="62" max="62" width="2.00390625" style="0" bestFit="1" customWidth="1"/>
    <col min="63" max="63" width="3.8515625" style="0" bestFit="1" customWidth="1"/>
    <col min="64" max="64" width="2.57421875" style="0" customWidth="1"/>
    <col min="65" max="65" width="2.57421875" style="0" bestFit="1" customWidth="1"/>
    <col min="66" max="66" width="2.7109375" style="0" customWidth="1"/>
    <col min="67" max="67" width="9.28125" style="0" bestFit="1" customWidth="1"/>
    <col min="68" max="68" width="10.00390625" style="0" customWidth="1"/>
  </cols>
  <sheetData>
    <row r="1" spans="1:26" ht="16.5" thickBot="1">
      <c r="A1" s="79" t="s">
        <v>25</v>
      </c>
      <c r="B1" s="1"/>
      <c r="C1" s="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70" ht="16.5" thickBot="1">
      <c r="A2" s="80" t="s">
        <v>35</v>
      </c>
      <c r="B2" s="3"/>
      <c r="C2" s="4"/>
      <c r="D2"/>
      <c r="E2"/>
      <c r="F2"/>
      <c r="G2"/>
      <c r="H2"/>
      <c r="I2"/>
      <c r="J2"/>
      <c r="K2"/>
      <c r="L2"/>
      <c r="M2"/>
      <c r="Y2"/>
      <c r="Z2"/>
      <c r="BI2" s="127" t="s">
        <v>1</v>
      </c>
      <c r="BJ2" s="129"/>
      <c r="BK2" s="129"/>
      <c r="BL2" s="129"/>
      <c r="BM2" s="128"/>
      <c r="BN2" s="8"/>
      <c r="BO2" s="9" t="s">
        <v>2</v>
      </c>
      <c r="BP2" s="9" t="s">
        <v>3</v>
      </c>
      <c r="BQ2" s="127" t="s">
        <v>23</v>
      </c>
      <c r="BR2" s="128"/>
    </row>
    <row r="3" spans="1:70" ht="15.75" customHeight="1">
      <c r="A3" s="81" t="s">
        <v>26</v>
      </c>
      <c r="B3" s="6"/>
      <c r="C3" s="7"/>
      <c r="D3"/>
      <c r="E3"/>
      <c r="F3"/>
      <c r="G3"/>
      <c r="H3" s="88" t="s">
        <v>71</v>
      </c>
      <c r="I3" s="89"/>
      <c r="J3" s="89"/>
      <c r="K3" s="89"/>
      <c r="L3" s="89"/>
      <c r="M3" s="89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89"/>
      <c r="Z3" s="89"/>
      <c r="AA3" s="89"/>
      <c r="AB3" s="89"/>
      <c r="AC3" s="89"/>
      <c r="AD3" s="89"/>
      <c r="AE3" s="89"/>
      <c r="AF3" s="89"/>
      <c r="AG3" s="91"/>
      <c r="AH3" s="91"/>
      <c r="AI3" s="91"/>
      <c r="AJ3" s="91"/>
      <c r="AK3" s="92"/>
      <c r="BI3" s="10">
        <v>20</v>
      </c>
      <c r="BJ3" s="11" t="s">
        <v>4</v>
      </c>
      <c r="BK3" s="11">
        <v>0</v>
      </c>
      <c r="BL3" s="11"/>
      <c r="BM3" s="12">
        <v>6</v>
      </c>
      <c r="BN3" s="13"/>
      <c r="BO3" s="14">
        <f aca="true" t="shared" si="0" ref="BO3:BO9">COUNTIF(zensur,BM3)</f>
        <v>0</v>
      </c>
      <c r="BP3" s="15">
        <f>IF(BO3=0,0,BO3/SUM($BO$3:$BO$9))</f>
        <v>0</v>
      </c>
      <c r="BQ3" s="121">
        <f>BP3+BP5</f>
        <v>0</v>
      </c>
      <c r="BR3" s="122"/>
    </row>
    <row r="4" spans="1:70" ht="15.75" customHeight="1" thickBot="1">
      <c r="A4" s="98"/>
      <c r="B4" s="104" t="s">
        <v>44</v>
      </c>
      <c r="C4" s="3"/>
      <c r="D4"/>
      <c r="E4"/>
      <c r="F4"/>
      <c r="G4"/>
      <c r="H4" s="93" t="s">
        <v>34</v>
      </c>
      <c r="I4" s="94"/>
      <c r="J4" s="94"/>
      <c r="K4" s="94"/>
      <c r="L4" s="94"/>
      <c r="M4" s="94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4"/>
      <c r="Z4" s="94"/>
      <c r="AA4" s="94"/>
      <c r="AB4" s="94"/>
      <c r="AC4" s="94"/>
      <c r="AD4" s="94"/>
      <c r="AE4" s="94"/>
      <c r="AF4" s="94"/>
      <c r="AG4" s="96"/>
      <c r="AH4" s="96"/>
      <c r="AI4" s="96"/>
      <c r="AJ4" s="96"/>
      <c r="AK4" s="97"/>
      <c r="BI4" s="99"/>
      <c r="BJ4" s="100"/>
      <c r="BK4" s="100"/>
      <c r="BL4" s="100"/>
      <c r="BM4" s="101"/>
      <c r="BN4" s="13"/>
      <c r="BO4" s="102"/>
      <c r="BP4" s="103"/>
      <c r="BQ4" s="123"/>
      <c r="BR4" s="124"/>
    </row>
    <row r="5" spans="1:70" ht="15.75" thickBot="1">
      <c r="A5" s="84" t="s">
        <v>27</v>
      </c>
      <c r="B5" s="119"/>
      <c r="C5" s="119"/>
      <c r="D5"/>
      <c r="E5"/>
      <c r="F5"/>
      <c r="G5"/>
      <c r="H5" s="130" t="s">
        <v>72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BI5" s="16">
        <v>41</v>
      </c>
      <c r="BJ5" s="17" t="s">
        <v>4</v>
      </c>
      <c r="BK5" s="17">
        <v>21</v>
      </c>
      <c r="BL5" s="17"/>
      <c r="BM5" s="18">
        <v>5</v>
      </c>
      <c r="BN5" s="13"/>
      <c r="BO5" s="19">
        <f t="shared" si="0"/>
        <v>0</v>
      </c>
      <c r="BP5" s="82">
        <f>IF(BO5=0,0,BO5/SUM($BO$3:$BO$9))</f>
        <v>0</v>
      </c>
      <c r="BQ5" s="125"/>
      <c r="BR5" s="126"/>
    </row>
    <row r="6" spans="1:68" ht="15.75" customHeight="1">
      <c r="A6" s="84" t="s">
        <v>0</v>
      </c>
      <c r="B6" s="120"/>
      <c r="C6" s="120"/>
      <c r="J6"/>
      <c r="K6"/>
      <c r="L6"/>
      <c r="M6"/>
      <c r="Y6"/>
      <c r="Z6"/>
      <c r="BI6" s="16">
        <v>52</v>
      </c>
      <c r="BJ6" s="17" t="s">
        <v>4</v>
      </c>
      <c r="BK6" s="17">
        <v>42</v>
      </c>
      <c r="BL6" s="17"/>
      <c r="BM6" s="18">
        <v>4</v>
      </c>
      <c r="BN6" s="13"/>
      <c r="BO6" s="19">
        <f t="shared" si="0"/>
        <v>0</v>
      </c>
      <c r="BP6" s="82">
        <f>IF(BO6=0,0,BO6/SUM($BO$3:$BO$9))</f>
        <v>0</v>
      </c>
    </row>
    <row r="7" spans="4:68" ht="18" customHeight="1" thickBot="1"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BI7" s="16">
        <v>63</v>
      </c>
      <c r="BJ7" s="17" t="s">
        <v>4</v>
      </c>
      <c r="BK7" s="17">
        <v>53</v>
      </c>
      <c r="BL7" s="17"/>
      <c r="BM7" s="18">
        <v>3</v>
      </c>
      <c r="BN7" s="25"/>
      <c r="BO7" s="19">
        <f t="shared" si="0"/>
        <v>0</v>
      </c>
      <c r="BP7" s="82">
        <f>IF(BO7=0,0,BO7/SUM($BO$3:$BO$9))</f>
        <v>0</v>
      </c>
    </row>
    <row r="8" spans="4:68" ht="15.75" customHeight="1" thickBot="1">
      <c r="D8" s="143" t="s">
        <v>5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20" t="s">
        <v>6</v>
      </c>
      <c r="AB8" s="141" t="s">
        <v>43</v>
      </c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21" t="s">
        <v>6</v>
      </c>
      <c r="AY8" s="117" t="s">
        <v>28</v>
      </c>
      <c r="AZ8" s="118"/>
      <c r="BA8" s="22" t="s">
        <v>6</v>
      </c>
      <c r="BB8" s="20" t="s">
        <v>7</v>
      </c>
      <c r="BC8" s="23" t="s">
        <v>55</v>
      </c>
      <c r="BD8" s="22" t="s">
        <v>19</v>
      </c>
      <c r="BE8" s="24" t="s">
        <v>8</v>
      </c>
      <c r="BF8" s="24"/>
      <c r="BG8" s="24" t="s">
        <v>9</v>
      </c>
      <c r="BI8" s="16">
        <v>74</v>
      </c>
      <c r="BJ8" s="17" t="s">
        <v>4</v>
      </c>
      <c r="BK8" s="17">
        <v>64</v>
      </c>
      <c r="BL8" s="17"/>
      <c r="BM8" s="18">
        <v>2</v>
      </c>
      <c r="BN8" s="25"/>
      <c r="BO8" s="19">
        <f t="shared" si="0"/>
        <v>0</v>
      </c>
      <c r="BP8" s="82">
        <f>IF(BO8=0,0,BO8/SUM($BO$3:$BO$9))</f>
        <v>0</v>
      </c>
    </row>
    <row r="9" spans="1:68" ht="15.75" customHeight="1" thickBot="1">
      <c r="A9" s="145" t="s">
        <v>10</v>
      </c>
      <c r="B9" s="146"/>
      <c r="C9" s="147"/>
      <c r="D9" s="26" t="s">
        <v>11</v>
      </c>
      <c r="E9" s="27" t="s">
        <v>12</v>
      </c>
      <c r="F9" s="27" t="s">
        <v>13</v>
      </c>
      <c r="G9" s="27" t="s">
        <v>36</v>
      </c>
      <c r="H9" s="27">
        <v>2</v>
      </c>
      <c r="I9" s="27">
        <v>3</v>
      </c>
      <c r="J9" s="27" t="s">
        <v>37</v>
      </c>
      <c r="K9" s="27" t="s">
        <v>38</v>
      </c>
      <c r="L9" s="27" t="s">
        <v>14</v>
      </c>
      <c r="M9" s="27" t="s">
        <v>15</v>
      </c>
      <c r="N9" s="27">
        <v>6</v>
      </c>
      <c r="O9" s="27">
        <v>7</v>
      </c>
      <c r="P9" s="27" t="s">
        <v>20</v>
      </c>
      <c r="Q9" s="27" t="s">
        <v>21</v>
      </c>
      <c r="R9" s="27">
        <v>9</v>
      </c>
      <c r="S9" s="27" t="s">
        <v>39</v>
      </c>
      <c r="T9" s="27" t="s">
        <v>40</v>
      </c>
      <c r="U9" s="27">
        <v>11</v>
      </c>
      <c r="V9" s="27">
        <v>12</v>
      </c>
      <c r="W9" s="27">
        <v>13</v>
      </c>
      <c r="X9" s="27" t="s">
        <v>41</v>
      </c>
      <c r="Y9" s="27" t="s">
        <v>42</v>
      </c>
      <c r="Z9" s="27">
        <v>15</v>
      </c>
      <c r="AA9" s="28"/>
      <c r="AB9" s="29">
        <v>1</v>
      </c>
      <c r="AC9" s="30">
        <v>2</v>
      </c>
      <c r="AD9" s="30">
        <v>3</v>
      </c>
      <c r="AE9" s="30" t="s">
        <v>37</v>
      </c>
      <c r="AF9" s="30" t="s">
        <v>38</v>
      </c>
      <c r="AG9" s="30">
        <v>5</v>
      </c>
      <c r="AH9" s="30">
        <v>6</v>
      </c>
      <c r="AI9" s="30" t="s">
        <v>45</v>
      </c>
      <c r="AJ9" s="30" t="s">
        <v>46</v>
      </c>
      <c r="AK9" s="30" t="s">
        <v>47</v>
      </c>
      <c r="AL9" s="30" t="s">
        <v>20</v>
      </c>
      <c r="AM9" s="30" t="s">
        <v>21</v>
      </c>
      <c r="AN9" s="30" t="s">
        <v>48</v>
      </c>
      <c r="AO9" s="30" t="s">
        <v>49</v>
      </c>
      <c r="AP9" s="30" t="s">
        <v>50</v>
      </c>
      <c r="AQ9" s="30" t="s">
        <v>70</v>
      </c>
      <c r="AR9" s="30" t="s">
        <v>39</v>
      </c>
      <c r="AS9" s="30" t="s">
        <v>40</v>
      </c>
      <c r="AT9" s="30" t="s">
        <v>51</v>
      </c>
      <c r="AU9" s="30" t="s">
        <v>52</v>
      </c>
      <c r="AV9" s="30" t="s">
        <v>53</v>
      </c>
      <c r="AW9" s="30" t="s">
        <v>54</v>
      </c>
      <c r="AX9" s="31"/>
      <c r="AY9" s="32" t="s">
        <v>29</v>
      </c>
      <c r="AZ9" s="33" t="s">
        <v>30</v>
      </c>
      <c r="BA9" s="34"/>
      <c r="BB9" s="35"/>
      <c r="BC9" s="36"/>
      <c r="BD9" s="37"/>
      <c r="BE9" s="38"/>
      <c r="BF9" s="38"/>
      <c r="BG9" s="38"/>
      <c r="BI9" s="49">
        <v>84</v>
      </c>
      <c r="BJ9" s="50" t="s">
        <v>4</v>
      </c>
      <c r="BK9" s="50">
        <v>75</v>
      </c>
      <c r="BL9" s="50"/>
      <c r="BM9" s="51">
        <v>1</v>
      </c>
      <c r="BN9" s="25"/>
      <c r="BO9" s="52">
        <f t="shared" si="0"/>
        <v>0</v>
      </c>
      <c r="BP9" s="83">
        <f>IF(BO9=0,0,BO9/SUM($BO$3:$BO$9))</f>
        <v>0</v>
      </c>
    </row>
    <row r="10" spans="1:59" ht="15.75" customHeight="1" thickBot="1">
      <c r="A10" s="132" t="s">
        <v>16</v>
      </c>
      <c r="B10" s="133"/>
      <c r="C10" s="134"/>
      <c r="D10" s="39">
        <v>1</v>
      </c>
      <c r="E10" s="40">
        <v>1</v>
      </c>
      <c r="F10" s="40">
        <v>1</v>
      </c>
      <c r="G10" s="40">
        <v>1</v>
      </c>
      <c r="H10" s="40">
        <v>3</v>
      </c>
      <c r="I10" s="40">
        <v>2</v>
      </c>
      <c r="J10" s="40">
        <v>1</v>
      </c>
      <c r="K10" s="40">
        <v>1</v>
      </c>
      <c r="L10" s="40">
        <v>1</v>
      </c>
      <c r="M10" s="40">
        <v>1</v>
      </c>
      <c r="N10" s="40">
        <v>1</v>
      </c>
      <c r="O10" s="40">
        <v>2</v>
      </c>
      <c r="P10" s="40">
        <v>1</v>
      </c>
      <c r="Q10" s="40">
        <v>1</v>
      </c>
      <c r="R10" s="40">
        <v>2</v>
      </c>
      <c r="S10" s="40">
        <v>1</v>
      </c>
      <c r="T10" s="40">
        <v>1</v>
      </c>
      <c r="U10" s="40">
        <v>1</v>
      </c>
      <c r="V10" s="40">
        <v>1</v>
      </c>
      <c r="W10" s="40">
        <v>1</v>
      </c>
      <c r="X10" s="40">
        <v>1</v>
      </c>
      <c r="Y10" s="40">
        <v>1</v>
      </c>
      <c r="Z10" s="40">
        <v>1</v>
      </c>
      <c r="AA10" s="41">
        <f>SUM(D10:Z10)</f>
        <v>28</v>
      </c>
      <c r="AB10" s="42">
        <v>1</v>
      </c>
      <c r="AC10" s="43">
        <v>2</v>
      </c>
      <c r="AD10" s="43">
        <v>3</v>
      </c>
      <c r="AE10" s="43">
        <v>1</v>
      </c>
      <c r="AF10" s="43">
        <v>1</v>
      </c>
      <c r="AG10" s="43">
        <v>2</v>
      </c>
      <c r="AH10" s="43">
        <v>2</v>
      </c>
      <c r="AI10" s="43">
        <v>1</v>
      </c>
      <c r="AJ10" s="43">
        <v>1</v>
      </c>
      <c r="AK10" s="43">
        <v>2</v>
      </c>
      <c r="AL10" s="43">
        <v>1</v>
      </c>
      <c r="AM10" s="43">
        <v>1</v>
      </c>
      <c r="AN10" s="43">
        <v>1</v>
      </c>
      <c r="AO10" s="43">
        <v>3</v>
      </c>
      <c r="AP10" s="43">
        <v>1</v>
      </c>
      <c r="AQ10" s="43">
        <v>1</v>
      </c>
      <c r="AR10" s="43">
        <v>1</v>
      </c>
      <c r="AS10" s="43">
        <v>1</v>
      </c>
      <c r="AT10" s="43">
        <v>2</v>
      </c>
      <c r="AU10" s="43">
        <v>1</v>
      </c>
      <c r="AV10" s="43">
        <v>2</v>
      </c>
      <c r="AW10" s="43">
        <v>5</v>
      </c>
      <c r="AX10" s="44">
        <f>SUM(AB10:AW10)</f>
        <v>36</v>
      </c>
      <c r="AY10" s="45">
        <v>10</v>
      </c>
      <c r="AZ10" s="46">
        <v>10</v>
      </c>
      <c r="BA10" s="47">
        <f>SUM(AY10:AZ10)</f>
        <v>20</v>
      </c>
      <c r="BB10" s="41">
        <f aca="true" t="shared" si="1" ref="BB10:BB45">AA10</f>
        <v>28</v>
      </c>
      <c r="BC10" s="44">
        <f aca="true" t="shared" si="2" ref="BC10:BC45">AX10</f>
        <v>36</v>
      </c>
      <c r="BD10" s="47">
        <f aca="true" t="shared" si="3" ref="BD10:BD45">BA10</f>
        <v>20</v>
      </c>
      <c r="BE10" s="48">
        <f>AA10+AX10+BA10</f>
        <v>84</v>
      </c>
      <c r="BF10" s="48" t="s">
        <v>22</v>
      </c>
      <c r="BG10" s="48"/>
    </row>
    <row r="11" spans="1:59" ht="15.75" customHeight="1">
      <c r="A11" s="85">
        <v>1</v>
      </c>
      <c r="B11" s="76" t="s">
        <v>31</v>
      </c>
      <c r="C11" s="105" t="s">
        <v>32</v>
      </c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57">
        <f>IF(D11="","",SUM(D11:Z11))</f>
      </c>
      <c r="AB11" s="106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55">
        <f aca="true" t="shared" si="4" ref="AX11:AX45">IF(AB11="","",SUM(AB11:AW11))</f>
      </c>
      <c r="AY11" s="106"/>
      <c r="AZ11" s="107"/>
      <c r="BA11" s="55">
        <f aca="true" t="shared" si="5" ref="BA11:BA41">IF(COUNT(AY11:AZ11)=0,"",SUM(AY11:AZ11))</f>
      </c>
      <c r="BB11" s="55">
        <f t="shared" si="1"/>
      </c>
      <c r="BC11" s="55">
        <f t="shared" si="2"/>
      </c>
      <c r="BD11" s="55">
        <f t="shared" si="3"/>
      </c>
      <c r="BE11" s="56">
        <f aca="true" t="shared" si="6" ref="BE11:BE45">IF(BB11="","",SUM(BB11:BD11))</f>
      </c>
      <c r="BF11" s="56">
        <f>IF(BE11="","",ROUND(BE11,0))</f>
      </c>
      <c r="BG11" s="56">
        <f aca="true" t="shared" si="7" ref="BG11:BG38">IF(BD11="","",IF(D11="","",VLOOKUP(BF11,Benotung,3)))</f>
      </c>
    </row>
    <row r="12" spans="1:59" ht="15.75" customHeight="1">
      <c r="A12" s="86">
        <v>2</v>
      </c>
      <c r="B12" s="77"/>
      <c r="C12" s="108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57">
        <f aca="true" t="shared" si="8" ref="AA12:AA45">IF(D12="","",SUM(D12:Z12))</f>
      </c>
      <c r="AB12" s="106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57">
        <f t="shared" si="4"/>
      </c>
      <c r="AY12" s="113"/>
      <c r="AZ12" s="114"/>
      <c r="BA12" s="57">
        <f t="shared" si="5"/>
      </c>
      <c r="BB12" s="57">
        <f t="shared" si="1"/>
      </c>
      <c r="BC12" s="57">
        <f t="shared" si="2"/>
      </c>
      <c r="BD12" s="57">
        <f t="shared" si="3"/>
      </c>
      <c r="BE12" s="58">
        <f t="shared" si="6"/>
      </c>
      <c r="BF12" s="58">
        <f aca="true" t="shared" si="9" ref="BF12:BF45">IF(BE12="","",ROUND(BE12,0))</f>
      </c>
      <c r="BG12" s="58">
        <f t="shared" si="7"/>
      </c>
    </row>
    <row r="13" spans="1:59" ht="15.75" customHeight="1">
      <c r="A13" s="86">
        <v>3</v>
      </c>
      <c r="B13" s="77"/>
      <c r="C13" s="108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57">
        <f t="shared" si="8"/>
      </c>
      <c r="AB13" s="106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57">
        <f t="shared" si="4"/>
      </c>
      <c r="AY13" s="113"/>
      <c r="AZ13" s="114"/>
      <c r="BA13" s="57">
        <f t="shared" si="5"/>
      </c>
      <c r="BB13" s="57">
        <f t="shared" si="1"/>
      </c>
      <c r="BC13" s="57">
        <f t="shared" si="2"/>
      </c>
      <c r="BD13" s="57">
        <f t="shared" si="3"/>
      </c>
      <c r="BE13" s="58">
        <f t="shared" si="6"/>
      </c>
      <c r="BF13" s="58">
        <f t="shared" si="9"/>
      </c>
      <c r="BG13" s="58">
        <f t="shared" si="7"/>
      </c>
    </row>
    <row r="14" spans="1:59" ht="15.75" customHeight="1">
      <c r="A14" s="86">
        <v>4</v>
      </c>
      <c r="B14" s="77"/>
      <c r="C14" s="108"/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57">
        <f t="shared" si="8"/>
      </c>
      <c r="AB14" s="106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57">
        <f t="shared" si="4"/>
      </c>
      <c r="AY14" s="113"/>
      <c r="AZ14" s="114"/>
      <c r="BA14" s="57">
        <f t="shared" si="5"/>
      </c>
      <c r="BB14" s="57">
        <f t="shared" si="1"/>
      </c>
      <c r="BC14" s="57">
        <f t="shared" si="2"/>
      </c>
      <c r="BD14" s="57">
        <f t="shared" si="3"/>
      </c>
      <c r="BE14" s="58">
        <f t="shared" si="6"/>
      </c>
      <c r="BF14" s="58">
        <f t="shared" si="9"/>
      </c>
      <c r="BG14" s="58">
        <f t="shared" si="7"/>
      </c>
    </row>
    <row r="15" spans="1:59" ht="14.25">
      <c r="A15" s="86">
        <v>5</v>
      </c>
      <c r="B15" s="77"/>
      <c r="C15" s="108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57">
        <f t="shared" si="8"/>
      </c>
      <c r="AB15" s="106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57">
        <f t="shared" si="4"/>
      </c>
      <c r="AY15" s="113"/>
      <c r="AZ15" s="114"/>
      <c r="BA15" s="57">
        <f t="shared" si="5"/>
      </c>
      <c r="BB15" s="57">
        <f t="shared" si="1"/>
      </c>
      <c r="BC15" s="57">
        <f t="shared" si="2"/>
      </c>
      <c r="BD15" s="57">
        <f t="shared" si="3"/>
      </c>
      <c r="BE15" s="58">
        <f t="shared" si="6"/>
      </c>
      <c r="BF15" s="58">
        <f t="shared" si="9"/>
      </c>
      <c r="BG15" s="58">
        <f t="shared" si="7"/>
      </c>
    </row>
    <row r="16" spans="1:59" ht="14.25">
      <c r="A16" s="86">
        <v>6</v>
      </c>
      <c r="B16" s="77"/>
      <c r="C16" s="108"/>
      <c r="D16" s="106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57">
        <f t="shared" si="8"/>
      </c>
      <c r="AB16" s="106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57">
        <f t="shared" si="4"/>
      </c>
      <c r="AY16" s="113"/>
      <c r="AZ16" s="114"/>
      <c r="BA16" s="57">
        <f t="shared" si="5"/>
      </c>
      <c r="BB16" s="57">
        <f t="shared" si="1"/>
      </c>
      <c r="BC16" s="57">
        <f t="shared" si="2"/>
      </c>
      <c r="BD16" s="57">
        <f t="shared" si="3"/>
      </c>
      <c r="BE16" s="58">
        <f t="shared" si="6"/>
      </c>
      <c r="BF16" s="58">
        <f t="shared" si="9"/>
      </c>
      <c r="BG16" s="58">
        <f t="shared" si="7"/>
      </c>
    </row>
    <row r="17" spans="1:59" ht="14.25">
      <c r="A17" s="86">
        <v>7</v>
      </c>
      <c r="B17" s="77"/>
      <c r="C17" s="108"/>
      <c r="D17" s="10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57">
        <f t="shared" si="8"/>
      </c>
      <c r="AB17" s="106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57">
        <f t="shared" si="4"/>
      </c>
      <c r="AY17" s="113"/>
      <c r="AZ17" s="114"/>
      <c r="BA17" s="57">
        <f t="shared" si="5"/>
      </c>
      <c r="BB17" s="57">
        <f t="shared" si="1"/>
      </c>
      <c r="BC17" s="57">
        <f t="shared" si="2"/>
      </c>
      <c r="BD17" s="57">
        <f t="shared" si="3"/>
      </c>
      <c r="BE17" s="58">
        <f t="shared" si="6"/>
      </c>
      <c r="BF17" s="58">
        <f t="shared" si="9"/>
      </c>
      <c r="BG17" s="58">
        <f t="shared" si="7"/>
      </c>
    </row>
    <row r="18" spans="1:59" ht="14.25">
      <c r="A18" s="86">
        <v>8</v>
      </c>
      <c r="B18" s="77"/>
      <c r="C18" s="108"/>
      <c r="D18" s="10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57">
        <f t="shared" si="8"/>
      </c>
      <c r="AB18" s="106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57">
        <f t="shared" si="4"/>
      </c>
      <c r="AY18" s="113"/>
      <c r="AZ18" s="114"/>
      <c r="BA18" s="57">
        <f t="shared" si="5"/>
      </c>
      <c r="BB18" s="57">
        <f t="shared" si="1"/>
      </c>
      <c r="BC18" s="57">
        <f t="shared" si="2"/>
      </c>
      <c r="BD18" s="57">
        <f t="shared" si="3"/>
      </c>
      <c r="BE18" s="58">
        <f t="shared" si="6"/>
      </c>
      <c r="BF18" s="58">
        <f t="shared" si="9"/>
      </c>
      <c r="BG18" s="58">
        <f t="shared" si="7"/>
      </c>
    </row>
    <row r="19" spans="1:59" ht="14.25">
      <c r="A19" s="86">
        <v>9</v>
      </c>
      <c r="B19" s="77"/>
      <c r="C19" s="108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57">
        <f t="shared" si="8"/>
      </c>
      <c r="AB19" s="106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57">
        <f t="shared" si="4"/>
      </c>
      <c r="AY19" s="113"/>
      <c r="AZ19" s="114"/>
      <c r="BA19" s="57">
        <f t="shared" si="5"/>
      </c>
      <c r="BB19" s="57">
        <f t="shared" si="1"/>
      </c>
      <c r="BC19" s="57">
        <f t="shared" si="2"/>
      </c>
      <c r="BD19" s="57">
        <f t="shared" si="3"/>
      </c>
      <c r="BE19" s="58">
        <f t="shared" si="6"/>
      </c>
      <c r="BF19" s="58">
        <f t="shared" si="9"/>
      </c>
      <c r="BG19" s="58">
        <f t="shared" si="7"/>
      </c>
    </row>
    <row r="20" spans="1:59" ht="14.25">
      <c r="A20" s="86">
        <v>10</v>
      </c>
      <c r="B20" s="77"/>
      <c r="C20" s="108"/>
      <c r="D20" s="106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57">
        <f t="shared" si="8"/>
      </c>
      <c r="AB20" s="106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57">
        <f t="shared" si="4"/>
      </c>
      <c r="AY20" s="113"/>
      <c r="AZ20" s="114"/>
      <c r="BA20" s="57">
        <f t="shared" si="5"/>
      </c>
      <c r="BB20" s="57">
        <f t="shared" si="1"/>
      </c>
      <c r="BC20" s="57">
        <f t="shared" si="2"/>
      </c>
      <c r="BD20" s="57">
        <f t="shared" si="3"/>
      </c>
      <c r="BE20" s="58">
        <f t="shared" si="6"/>
      </c>
      <c r="BF20" s="58">
        <f t="shared" si="9"/>
      </c>
      <c r="BG20" s="58">
        <f t="shared" si="7"/>
      </c>
    </row>
    <row r="21" spans="1:59" ht="14.25">
      <c r="A21" s="86">
        <v>11</v>
      </c>
      <c r="B21" s="77"/>
      <c r="C21" s="108"/>
      <c r="D21" s="106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57">
        <f t="shared" si="8"/>
      </c>
      <c r="AB21" s="106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57">
        <f t="shared" si="4"/>
      </c>
      <c r="AY21" s="113"/>
      <c r="AZ21" s="114"/>
      <c r="BA21" s="57">
        <f t="shared" si="5"/>
      </c>
      <c r="BB21" s="57">
        <f t="shared" si="1"/>
      </c>
      <c r="BC21" s="57">
        <f t="shared" si="2"/>
      </c>
      <c r="BD21" s="57">
        <f t="shared" si="3"/>
      </c>
      <c r="BE21" s="58">
        <f t="shared" si="6"/>
      </c>
      <c r="BF21" s="58">
        <f t="shared" si="9"/>
      </c>
      <c r="BG21" s="58">
        <f t="shared" si="7"/>
      </c>
    </row>
    <row r="22" spans="1:59" ht="14.25">
      <c r="A22" s="86">
        <v>12</v>
      </c>
      <c r="B22" s="77"/>
      <c r="C22" s="108"/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57">
        <f t="shared" si="8"/>
      </c>
      <c r="AB22" s="106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57">
        <f t="shared" si="4"/>
      </c>
      <c r="AY22" s="113"/>
      <c r="AZ22" s="114"/>
      <c r="BA22" s="57">
        <f t="shared" si="5"/>
      </c>
      <c r="BB22" s="57">
        <f t="shared" si="1"/>
      </c>
      <c r="BC22" s="57">
        <f t="shared" si="2"/>
      </c>
      <c r="BD22" s="57">
        <f t="shared" si="3"/>
      </c>
      <c r="BE22" s="58">
        <f t="shared" si="6"/>
      </c>
      <c r="BF22" s="58">
        <f t="shared" si="9"/>
      </c>
      <c r="BG22" s="58">
        <f t="shared" si="7"/>
      </c>
    </row>
    <row r="23" spans="1:59" ht="14.25">
      <c r="A23" s="86">
        <v>13</v>
      </c>
      <c r="B23" s="77"/>
      <c r="C23" s="108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57">
        <f t="shared" si="8"/>
      </c>
      <c r="AB23" s="106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57">
        <f t="shared" si="4"/>
      </c>
      <c r="AY23" s="113"/>
      <c r="AZ23" s="114"/>
      <c r="BA23" s="57">
        <f t="shared" si="5"/>
      </c>
      <c r="BB23" s="57">
        <f t="shared" si="1"/>
      </c>
      <c r="BC23" s="57">
        <f t="shared" si="2"/>
      </c>
      <c r="BD23" s="57">
        <f t="shared" si="3"/>
      </c>
      <c r="BE23" s="58">
        <f t="shared" si="6"/>
      </c>
      <c r="BF23" s="58">
        <f t="shared" si="9"/>
      </c>
      <c r="BG23" s="58">
        <f t="shared" si="7"/>
      </c>
    </row>
    <row r="24" spans="1:59" ht="14.25">
      <c r="A24" s="86">
        <v>14</v>
      </c>
      <c r="B24" s="77"/>
      <c r="C24" s="108"/>
      <c r="D24" s="106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57">
        <f t="shared" si="8"/>
      </c>
      <c r="AB24" s="106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57">
        <f t="shared" si="4"/>
      </c>
      <c r="AY24" s="113"/>
      <c r="AZ24" s="114"/>
      <c r="BA24" s="57">
        <f t="shared" si="5"/>
      </c>
      <c r="BB24" s="57">
        <f t="shared" si="1"/>
      </c>
      <c r="BC24" s="57">
        <f t="shared" si="2"/>
      </c>
      <c r="BD24" s="57">
        <f t="shared" si="3"/>
      </c>
      <c r="BE24" s="58">
        <f t="shared" si="6"/>
      </c>
      <c r="BF24" s="58">
        <f t="shared" si="9"/>
      </c>
      <c r="BG24" s="58">
        <f t="shared" si="7"/>
      </c>
    </row>
    <row r="25" spans="1:59" ht="14.25">
      <c r="A25" s="86">
        <v>15</v>
      </c>
      <c r="B25" s="77"/>
      <c r="C25" s="108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57">
        <f t="shared" si="8"/>
      </c>
      <c r="AB25" s="106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57">
        <f t="shared" si="4"/>
      </c>
      <c r="AY25" s="113"/>
      <c r="AZ25" s="114"/>
      <c r="BA25" s="57">
        <f t="shared" si="5"/>
      </c>
      <c r="BB25" s="57">
        <f t="shared" si="1"/>
      </c>
      <c r="BC25" s="57">
        <f t="shared" si="2"/>
      </c>
      <c r="BD25" s="57">
        <f t="shared" si="3"/>
      </c>
      <c r="BE25" s="58">
        <f t="shared" si="6"/>
      </c>
      <c r="BF25" s="58">
        <f t="shared" si="9"/>
      </c>
      <c r="BG25" s="58">
        <f t="shared" si="7"/>
      </c>
    </row>
    <row r="26" spans="1:68" ht="14.25">
      <c r="A26" s="86">
        <v>16</v>
      </c>
      <c r="B26" s="77"/>
      <c r="C26" s="108"/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57">
        <f t="shared" si="8"/>
      </c>
      <c r="AB26" s="106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57">
        <f t="shared" si="4"/>
      </c>
      <c r="AY26" s="113"/>
      <c r="AZ26" s="114"/>
      <c r="BA26" s="57">
        <f t="shared" si="5"/>
      </c>
      <c r="BB26" s="57">
        <f t="shared" si="1"/>
      </c>
      <c r="BC26" s="57">
        <f t="shared" si="2"/>
      </c>
      <c r="BD26" s="57">
        <f t="shared" si="3"/>
      </c>
      <c r="BE26" s="58">
        <f t="shared" si="6"/>
      </c>
      <c r="BF26" s="58">
        <f t="shared" si="9"/>
      </c>
      <c r="BG26" s="58">
        <f t="shared" si="7"/>
      </c>
      <c r="BO26" s="59">
        <f>BM9</f>
        <v>1</v>
      </c>
      <c r="BP26" s="60">
        <f>BP9</f>
        <v>0</v>
      </c>
    </row>
    <row r="27" spans="1:68" ht="14.25">
      <c r="A27" s="86">
        <v>17</v>
      </c>
      <c r="B27" s="77"/>
      <c r="C27" s="108"/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57">
        <f t="shared" si="8"/>
      </c>
      <c r="AB27" s="106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57">
        <f t="shared" si="4"/>
      </c>
      <c r="AY27" s="113"/>
      <c r="AZ27" s="114"/>
      <c r="BA27" s="57">
        <f t="shared" si="5"/>
      </c>
      <c r="BB27" s="57">
        <f t="shared" si="1"/>
      </c>
      <c r="BC27" s="57">
        <f t="shared" si="2"/>
      </c>
      <c r="BD27" s="57">
        <f t="shared" si="3"/>
      </c>
      <c r="BE27" s="58">
        <f t="shared" si="6"/>
      </c>
      <c r="BF27" s="58">
        <f t="shared" si="9"/>
      </c>
      <c r="BG27" s="58">
        <f t="shared" si="7"/>
      </c>
      <c r="BO27" s="59">
        <f>BM8</f>
        <v>2</v>
      </c>
      <c r="BP27" s="60">
        <f>BP8</f>
        <v>0</v>
      </c>
    </row>
    <row r="28" spans="1:68" ht="14.25">
      <c r="A28" s="86">
        <v>18</v>
      </c>
      <c r="B28" s="77"/>
      <c r="C28" s="108"/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57">
        <f t="shared" si="8"/>
      </c>
      <c r="AB28" s="106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57">
        <f t="shared" si="4"/>
      </c>
      <c r="AY28" s="113"/>
      <c r="AZ28" s="114"/>
      <c r="BA28" s="57">
        <f t="shared" si="5"/>
      </c>
      <c r="BB28" s="57">
        <f t="shared" si="1"/>
      </c>
      <c r="BC28" s="57">
        <f t="shared" si="2"/>
      </c>
      <c r="BD28" s="57">
        <f t="shared" si="3"/>
      </c>
      <c r="BE28" s="58">
        <f t="shared" si="6"/>
      </c>
      <c r="BF28" s="58">
        <f t="shared" si="9"/>
      </c>
      <c r="BG28" s="58">
        <f t="shared" si="7"/>
      </c>
      <c r="BO28" s="59">
        <f>BM7</f>
        <v>3</v>
      </c>
      <c r="BP28" s="60">
        <f>BP7</f>
        <v>0</v>
      </c>
    </row>
    <row r="29" spans="1:68" ht="14.25">
      <c r="A29" s="86">
        <v>19</v>
      </c>
      <c r="B29" s="77"/>
      <c r="C29" s="108"/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57">
        <f t="shared" si="8"/>
      </c>
      <c r="AB29" s="106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57">
        <f t="shared" si="4"/>
      </c>
      <c r="AY29" s="113"/>
      <c r="AZ29" s="114"/>
      <c r="BA29" s="57">
        <f t="shared" si="5"/>
      </c>
      <c r="BB29" s="57">
        <f t="shared" si="1"/>
      </c>
      <c r="BC29" s="57">
        <f t="shared" si="2"/>
      </c>
      <c r="BD29" s="57">
        <f t="shared" si="3"/>
      </c>
      <c r="BE29" s="58">
        <f t="shared" si="6"/>
      </c>
      <c r="BF29" s="58">
        <f t="shared" si="9"/>
      </c>
      <c r="BG29" s="58">
        <f t="shared" si="7"/>
      </c>
      <c r="BO29" s="59">
        <f>BM6</f>
        <v>4</v>
      </c>
      <c r="BP29" s="60">
        <f>BP6</f>
        <v>0</v>
      </c>
    </row>
    <row r="30" spans="1:71" ht="14.25">
      <c r="A30" s="86">
        <v>20</v>
      </c>
      <c r="B30" s="77"/>
      <c r="C30" s="108"/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57">
        <f t="shared" si="8"/>
      </c>
      <c r="AB30" s="106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57">
        <f t="shared" si="4"/>
      </c>
      <c r="AY30" s="113"/>
      <c r="AZ30" s="114"/>
      <c r="BA30" s="57">
        <f t="shared" si="5"/>
      </c>
      <c r="BB30" s="57">
        <f t="shared" si="1"/>
      </c>
      <c r="BC30" s="57">
        <f t="shared" si="2"/>
      </c>
      <c r="BD30" s="57">
        <f t="shared" si="3"/>
      </c>
      <c r="BE30" s="58">
        <f t="shared" si="6"/>
      </c>
      <c r="BF30" s="58">
        <f t="shared" si="9"/>
      </c>
      <c r="BG30" s="58">
        <f t="shared" si="7"/>
      </c>
      <c r="BO30" s="59">
        <f>BM5</f>
        <v>5</v>
      </c>
      <c r="BP30" s="60">
        <f>BP5</f>
        <v>0</v>
      </c>
      <c r="BS30" t="s">
        <v>24</v>
      </c>
    </row>
    <row r="31" spans="1:68" ht="14.25">
      <c r="A31" s="86">
        <v>21</v>
      </c>
      <c r="B31" s="77"/>
      <c r="C31" s="108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57">
        <f t="shared" si="8"/>
      </c>
      <c r="AB31" s="106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57">
        <f t="shared" si="4"/>
      </c>
      <c r="AY31" s="113"/>
      <c r="AZ31" s="114"/>
      <c r="BA31" s="57">
        <f t="shared" si="5"/>
      </c>
      <c r="BB31" s="57">
        <f t="shared" si="1"/>
      </c>
      <c r="BC31" s="57">
        <f t="shared" si="2"/>
      </c>
      <c r="BD31" s="57">
        <f t="shared" si="3"/>
      </c>
      <c r="BE31" s="58">
        <f t="shared" si="6"/>
      </c>
      <c r="BF31" s="58">
        <f t="shared" si="9"/>
      </c>
      <c r="BG31" s="58">
        <f t="shared" si="7"/>
      </c>
      <c r="BO31" s="59">
        <f>BM3</f>
        <v>6</v>
      </c>
      <c r="BP31" s="60">
        <f>BP3</f>
        <v>0</v>
      </c>
    </row>
    <row r="32" spans="1:59" ht="14.25">
      <c r="A32" s="86">
        <v>22</v>
      </c>
      <c r="B32" s="77"/>
      <c r="C32" s="108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57">
        <f t="shared" si="8"/>
      </c>
      <c r="AB32" s="106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57">
        <f t="shared" si="4"/>
      </c>
      <c r="AY32" s="113"/>
      <c r="AZ32" s="114"/>
      <c r="BA32" s="57">
        <f t="shared" si="5"/>
      </c>
      <c r="BB32" s="57">
        <f t="shared" si="1"/>
      </c>
      <c r="BC32" s="57">
        <f t="shared" si="2"/>
      </c>
      <c r="BD32" s="57">
        <f t="shared" si="3"/>
      </c>
      <c r="BE32" s="58">
        <f t="shared" si="6"/>
      </c>
      <c r="BF32" s="58">
        <f t="shared" si="9"/>
      </c>
      <c r="BG32" s="58">
        <f t="shared" si="7"/>
      </c>
    </row>
    <row r="33" spans="1:59" ht="14.25">
      <c r="A33" s="86">
        <v>23</v>
      </c>
      <c r="B33" s="77"/>
      <c r="C33" s="108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57">
        <f t="shared" si="8"/>
      </c>
      <c r="AB33" s="106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57">
        <f t="shared" si="4"/>
      </c>
      <c r="AY33" s="113"/>
      <c r="AZ33" s="114"/>
      <c r="BA33" s="57">
        <f t="shared" si="5"/>
      </c>
      <c r="BB33" s="57">
        <f t="shared" si="1"/>
      </c>
      <c r="BC33" s="57">
        <f t="shared" si="2"/>
      </c>
      <c r="BD33" s="57">
        <f t="shared" si="3"/>
      </c>
      <c r="BE33" s="58">
        <f t="shared" si="6"/>
      </c>
      <c r="BF33" s="58">
        <f t="shared" si="9"/>
      </c>
      <c r="BG33" s="58">
        <f t="shared" si="7"/>
      </c>
    </row>
    <row r="34" spans="1:59" ht="14.25">
      <c r="A34" s="86">
        <v>24</v>
      </c>
      <c r="B34" s="77"/>
      <c r="C34" s="108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57">
        <f t="shared" si="8"/>
      </c>
      <c r="AB34" s="106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57">
        <f t="shared" si="4"/>
      </c>
      <c r="AY34" s="113"/>
      <c r="AZ34" s="114"/>
      <c r="BA34" s="57">
        <f t="shared" si="5"/>
      </c>
      <c r="BB34" s="57">
        <f t="shared" si="1"/>
      </c>
      <c r="BC34" s="57">
        <f t="shared" si="2"/>
      </c>
      <c r="BD34" s="57">
        <f t="shared" si="3"/>
      </c>
      <c r="BE34" s="58">
        <f t="shared" si="6"/>
      </c>
      <c r="BF34" s="58">
        <f t="shared" si="9"/>
      </c>
      <c r="BG34" s="58">
        <f t="shared" si="7"/>
      </c>
    </row>
    <row r="35" spans="1:59" ht="14.25">
      <c r="A35" s="86">
        <v>25</v>
      </c>
      <c r="B35" s="77"/>
      <c r="C35" s="108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57">
        <f t="shared" si="8"/>
      </c>
      <c r="AB35" s="106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57">
        <f t="shared" si="4"/>
      </c>
      <c r="AY35" s="113"/>
      <c r="AZ35" s="114"/>
      <c r="BA35" s="57">
        <f t="shared" si="5"/>
      </c>
      <c r="BB35" s="57">
        <f t="shared" si="1"/>
      </c>
      <c r="BC35" s="57">
        <f t="shared" si="2"/>
      </c>
      <c r="BD35" s="57">
        <f t="shared" si="3"/>
      </c>
      <c r="BE35" s="58">
        <f t="shared" si="6"/>
      </c>
      <c r="BF35" s="58">
        <f t="shared" si="9"/>
      </c>
      <c r="BG35" s="58">
        <f t="shared" si="7"/>
      </c>
    </row>
    <row r="36" spans="1:59" ht="14.25">
      <c r="A36" s="86">
        <v>26</v>
      </c>
      <c r="B36" s="109"/>
      <c r="C36" s="110"/>
      <c r="D36" s="10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57">
        <f t="shared" si="8"/>
      </c>
      <c r="AB36" s="106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57">
        <f t="shared" si="4"/>
      </c>
      <c r="AY36" s="113"/>
      <c r="AZ36" s="114"/>
      <c r="BA36" s="57">
        <f t="shared" si="5"/>
      </c>
      <c r="BB36" s="57">
        <f t="shared" si="1"/>
      </c>
      <c r="BC36" s="57">
        <f t="shared" si="2"/>
      </c>
      <c r="BD36" s="57">
        <f t="shared" si="3"/>
      </c>
      <c r="BE36" s="58">
        <f t="shared" si="6"/>
      </c>
      <c r="BF36" s="58">
        <f t="shared" si="9"/>
      </c>
      <c r="BG36" s="58">
        <f t="shared" si="7"/>
      </c>
    </row>
    <row r="37" spans="1:59" ht="14.25">
      <c r="A37" s="86">
        <v>27</v>
      </c>
      <c r="B37" s="109"/>
      <c r="C37" s="110"/>
      <c r="D37" s="10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57">
        <f t="shared" si="8"/>
      </c>
      <c r="AB37" s="106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57">
        <f t="shared" si="4"/>
      </c>
      <c r="AY37" s="113"/>
      <c r="AZ37" s="114"/>
      <c r="BA37" s="57">
        <f t="shared" si="5"/>
      </c>
      <c r="BB37" s="57">
        <f t="shared" si="1"/>
      </c>
      <c r="BC37" s="57">
        <f t="shared" si="2"/>
      </c>
      <c r="BD37" s="57">
        <f t="shared" si="3"/>
      </c>
      <c r="BE37" s="58">
        <f t="shared" si="6"/>
      </c>
      <c r="BF37" s="58">
        <f t="shared" si="9"/>
      </c>
      <c r="BG37" s="58">
        <f t="shared" si="7"/>
      </c>
    </row>
    <row r="38" spans="1:59" ht="14.25">
      <c r="A38" s="86">
        <v>28</v>
      </c>
      <c r="B38" s="109"/>
      <c r="C38" s="110"/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57">
        <f t="shared" si="8"/>
      </c>
      <c r="AB38" s="106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57">
        <f t="shared" si="4"/>
      </c>
      <c r="AY38" s="113"/>
      <c r="AZ38" s="114"/>
      <c r="BA38" s="57">
        <f t="shared" si="5"/>
      </c>
      <c r="BB38" s="57">
        <f t="shared" si="1"/>
      </c>
      <c r="BC38" s="57">
        <f t="shared" si="2"/>
      </c>
      <c r="BD38" s="57">
        <f t="shared" si="3"/>
      </c>
      <c r="BE38" s="58">
        <f t="shared" si="6"/>
      </c>
      <c r="BF38" s="58">
        <f t="shared" si="9"/>
      </c>
      <c r="BG38" s="58">
        <f t="shared" si="7"/>
      </c>
    </row>
    <row r="39" spans="1:59" ht="14.25">
      <c r="A39" s="86">
        <v>29</v>
      </c>
      <c r="B39" s="109"/>
      <c r="C39" s="110"/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57">
        <f t="shared" si="8"/>
      </c>
      <c r="AB39" s="106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57">
        <f t="shared" si="4"/>
      </c>
      <c r="AY39" s="113"/>
      <c r="AZ39" s="114"/>
      <c r="BA39" s="57">
        <f t="shared" si="5"/>
      </c>
      <c r="BB39" s="57">
        <f t="shared" si="1"/>
      </c>
      <c r="BC39" s="57">
        <f t="shared" si="2"/>
      </c>
      <c r="BD39" s="57">
        <f t="shared" si="3"/>
      </c>
      <c r="BE39" s="58">
        <f>IF(BB39="","",SUM(BB39:BD39))</f>
      </c>
      <c r="BF39" s="58">
        <f>IF(BE39="","",ROUND(BE39,0))</f>
      </c>
      <c r="BG39" s="58">
        <f aca="true" t="shared" si="10" ref="BG39:BG45">IF(BD39="","",IF(D39="","",VLOOKUP(BF39,Benotung,3)))</f>
      </c>
    </row>
    <row r="40" spans="1:59" ht="14.25">
      <c r="A40" s="86">
        <v>30</v>
      </c>
      <c r="B40" s="109"/>
      <c r="C40" s="110"/>
      <c r="D40" s="10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57">
        <f t="shared" si="8"/>
      </c>
      <c r="AB40" s="106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57">
        <f t="shared" si="4"/>
      </c>
      <c r="AY40" s="113"/>
      <c r="AZ40" s="114"/>
      <c r="BA40" s="57">
        <f t="shared" si="5"/>
      </c>
      <c r="BB40" s="57">
        <f t="shared" si="1"/>
      </c>
      <c r="BC40" s="57">
        <f t="shared" si="2"/>
      </c>
      <c r="BD40" s="57">
        <f t="shared" si="3"/>
      </c>
      <c r="BE40" s="58">
        <f>IF(BB40="","",SUM(BB40:BD40))</f>
      </c>
      <c r="BF40" s="58">
        <f>IF(BE40="","",ROUND(BE40,0))</f>
      </c>
      <c r="BG40" s="58">
        <f t="shared" si="10"/>
      </c>
    </row>
    <row r="41" spans="1:59" ht="14.25">
      <c r="A41" s="86">
        <v>31</v>
      </c>
      <c r="B41" s="109"/>
      <c r="C41" s="110"/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57">
        <f t="shared" si="8"/>
      </c>
      <c r="AB41" s="106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57">
        <f t="shared" si="4"/>
      </c>
      <c r="AY41" s="113"/>
      <c r="AZ41" s="114"/>
      <c r="BA41" s="57">
        <f t="shared" si="5"/>
      </c>
      <c r="BB41" s="57">
        <f t="shared" si="1"/>
      </c>
      <c r="BC41" s="57">
        <f t="shared" si="2"/>
      </c>
      <c r="BD41" s="57">
        <f t="shared" si="3"/>
      </c>
      <c r="BE41" s="58">
        <f>IF(BB41="","",SUM(BB41:BD41))</f>
      </c>
      <c r="BF41" s="58">
        <f>IF(BE41="","",ROUND(BE41,0))</f>
      </c>
      <c r="BG41" s="58">
        <f t="shared" si="10"/>
      </c>
    </row>
    <row r="42" spans="1:59" ht="14.25">
      <c r="A42" s="86">
        <v>32</v>
      </c>
      <c r="B42" s="109"/>
      <c r="C42" s="110"/>
      <c r="D42" s="10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57">
        <f t="shared" si="8"/>
      </c>
      <c r="AB42" s="106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57">
        <f t="shared" si="4"/>
      </c>
      <c r="AY42" s="113"/>
      <c r="AZ42" s="114"/>
      <c r="BA42" s="57">
        <f>IF(COUNT(AY42:AZ42)=0,"",SUM(AY42:AZ42))</f>
      </c>
      <c r="BB42" s="57">
        <f t="shared" si="1"/>
      </c>
      <c r="BC42" s="57">
        <f t="shared" si="2"/>
      </c>
      <c r="BD42" s="57">
        <f t="shared" si="3"/>
      </c>
      <c r="BE42" s="58">
        <f>IF(BB42="","",SUM(BB42:BD42))</f>
      </c>
      <c r="BF42" s="58">
        <f>IF(BE42="","",ROUND(BE42,0))</f>
      </c>
      <c r="BG42" s="58">
        <f t="shared" si="10"/>
      </c>
    </row>
    <row r="43" spans="1:59" ht="14.25">
      <c r="A43" s="86">
        <v>33</v>
      </c>
      <c r="B43" s="109"/>
      <c r="C43" s="110"/>
      <c r="D43" s="10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57">
        <f t="shared" si="8"/>
      </c>
      <c r="AB43" s="106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57">
        <f t="shared" si="4"/>
      </c>
      <c r="AY43" s="113"/>
      <c r="AZ43" s="114"/>
      <c r="BA43" s="57">
        <f>IF(COUNT(AY43:AZ43)=0,"",SUM(AY43:AZ43))</f>
      </c>
      <c r="BB43" s="57">
        <f t="shared" si="1"/>
      </c>
      <c r="BC43" s="57">
        <f t="shared" si="2"/>
      </c>
      <c r="BD43" s="57">
        <f t="shared" si="3"/>
      </c>
      <c r="BE43" s="58">
        <f t="shared" si="6"/>
      </c>
      <c r="BF43" s="58">
        <f t="shared" si="9"/>
      </c>
      <c r="BG43" s="58">
        <f t="shared" si="10"/>
      </c>
    </row>
    <row r="44" spans="1:59" ht="14.25">
      <c r="A44" s="86">
        <v>34</v>
      </c>
      <c r="B44" s="109"/>
      <c r="C44" s="110"/>
      <c r="D44" s="10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57">
        <f t="shared" si="8"/>
      </c>
      <c r="AB44" s="106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57">
        <f t="shared" si="4"/>
      </c>
      <c r="AY44" s="113"/>
      <c r="AZ44" s="114"/>
      <c r="BA44" s="57">
        <f>IF(COUNT(AY44:AZ44)=0,"",SUM(AY44:AZ44))</f>
      </c>
      <c r="BB44" s="57">
        <f t="shared" si="1"/>
      </c>
      <c r="BC44" s="57">
        <f t="shared" si="2"/>
      </c>
      <c r="BD44" s="57">
        <f t="shared" si="3"/>
      </c>
      <c r="BE44" s="58">
        <f t="shared" si="6"/>
      </c>
      <c r="BF44" s="58">
        <f t="shared" si="9"/>
      </c>
      <c r="BG44" s="58">
        <f t="shared" si="10"/>
      </c>
    </row>
    <row r="45" spans="1:59" ht="15" thickBot="1">
      <c r="A45" s="87">
        <v>35</v>
      </c>
      <c r="B45" s="111"/>
      <c r="C45" s="112"/>
      <c r="D45" s="106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57">
        <f t="shared" si="8"/>
      </c>
      <c r="AB45" s="106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61">
        <f t="shared" si="4"/>
      </c>
      <c r="AY45" s="115"/>
      <c r="AZ45" s="116"/>
      <c r="BA45" s="61">
        <f>IF(COUNT(AY45:AZ45)=0,"",SUM(AY45:AZ45))</f>
      </c>
      <c r="BB45" s="61">
        <f t="shared" si="1"/>
      </c>
      <c r="BC45" s="61">
        <f t="shared" si="2"/>
      </c>
      <c r="BD45" s="61">
        <f t="shared" si="3"/>
      </c>
      <c r="BE45" s="62">
        <f t="shared" si="6"/>
      </c>
      <c r="BF45" s="62">
        <f t="shared" si="9"/>
      </c>
      <c r="BG45" s="62">
        <f t="shared" si="10"/>
      </c>
    </row>
    <row r="46" spans="1:70" ht="13.5" thickBot="1">
      <c r="A46" s="138" t="s">
        <v>17</v>
      </c>
      <c r="B46" s="139"/>
      <c r="C46" s="140"/>
      <c r="D46" s="53">
        <f aca="true" t="shared" si="11" ref="D46:Z46">SUM(D11:D45)</f>
        <v>0</v>
      </c>
      <c r="E46" s="54">
        <f t="shared" si="11"/>
        <v>0</v>
      </c>
      <c r="F46" s="54">
        <f t="shared" si="11"/>
        <v>0</v>
      </c>
      <c r="G46" s="54">
        <f t="shared" si="11"/>
        <v>0</v>
      </c>
      <c r="H46" s="54">
        <f t="shared" si="11"/>
        <v>0</v>
      </c>
      <c r="I46" s="54">
        <f t="shared" si="11"/>
        <v>0</v>
      </c>
      <c r="J46" s="54">
        <f t="shared" si="11"/>
        <v>0</v>
      </c>
      <c r="K46" s="54">
        <f t="shared" si="11"/>
        <v>0</v>
      </c>
      <c r="L46" s="54">
        <f t="shared" si="11"/>
        <v>0</v>
      </c>
      <c r="M46" s="54">
        <f t="shared" si="11"/>
        <v>0</v>
      </c>
      <c r="N46" s="54">
        <f t="shared" si="11"/>
        <v>0</v>
      </c>
      <c r="O46" s="54">
        <f t="shared" si="11"/>
        <v>0</v>
      </c>
      <c r="P46" s="54">
        <f t="shared" si="11"/>
        <v>0</v>
      </c>
      <c r="Q46" s="54">
        <f t="shared" si="11"/>
        <v>0</v>
      </c>
      <c r="R46" s="54">
        <f aca="true" t="shared" si="12" ref="R46:X46">SUM(R11:R45)</f>
        <v>0</v>
      </c>
      <c r="S46" s="54">
        <f t="shared" si="12"/>
        <v>0</v>
      </c>
      <c r="T46" s="54">
        <f t="shared" si="12"/>
        <v>0</v>
      </c>
      <c r="U46" s="54">
        <f t="shared" si="12"/>
        <v>0</v>
      </c>
      <c r="V46" s="54">
        <f t="shared" si="12"/>
        <v>0</v>
      </c>
      <c r="W46" s="54">
        <f t="shared" si="12"/>
        <v>0</v>
      </c>
      <c r="X46" s="54">
        <f t="shared" si="12"/>
        <v>0</v>
      </c>
      <c r="Y46" s="54">
        <f t="shared" si="11"/>
        <v>0</v>
      </c>
      <c r="Z46" s="54">
        <f t="shared" si="11"/>
        <v>0</v>
      </c>
      <c r="AA46" s="55"/>
      <c r="AB46" s="53">
        <f aca="true" t="shared" si="13" ref="AB46:AW46">SUM(AB11:AB45)</f>
        <v>0</v>
      </c>
      <c r="AC46" s="63">
        <f t="shared" si="13"/>
        <v>0</v>
      </c>
      <c r="AD46" s="63">
        <f t="shared" si="13"/>
        <v>0</v>
      </c>
      <c r="AE46" s="63">
        <f t="shared" si="13"/>
        <v>0</v>
      </c>
      <c r="AF46" s="63">
        <f t="shared" si="13"/>
        <v>0</v>
      </c>
      <c r="AG46" s="63">
        <f t="shared" si="13"/>
        <v>0</v>
      </c>
      <c r="AH46" s="63">
        <f t="shared" si="13"/>
        <v>0</v>
      </c>
      <c r="AI46" s="63">
        <f t="shared" si="13"/>
        <v>0</v>
      </c>
      <c r="AJ46" s="63">
        <f t="shared" si="13"/>
        <v>0</v>
      </c>
      <c r="AK46" s="63">
        <f t="shared" si="13"/>
        <v>0</v>
      </c>
      <c r="AL46" s="63">
        <f t="shared" si="13"/>
        <v>0</v>
      </c>
      <c r="AM46" s="63">
        <f aca="true" t="shared" si="14" ref="AM46:AT46">SUM(AM11:AM45)</f>
        <v>0</v>
      </c>
      <c r="AN46" s="63">
        <f t="shared" si="14"/>
        <v>0</v>
      </c>
      <c r="AO46" s="63">
        <f t="shared" si="14"/>
        <v>0</v>
      </c>
      <c r="AP46" s="63">
        <f t="shared" si="14"/>
        <v>0</v>
      </c>
      <c r="AQ46" s="63">
        <f>SUM(AQ11:AQ45)</f>
        <v>0</v>
      </c>
      <c r="AR46" s="63">
        <f t="shared" si="14"/>
        <v>0</v>
      </c>
      <c r="AS46" s="63">
        <f t="shared" si="14"/>
        <v>0</v>
      </c>
      <c r="AT46" s="63">
        <f t="shared" si="14"/>
        <v>0</v>
      </c>
      <c r="AU46" s="63">
        <f t="shared" si="13"/>
        <v>0</v>
      </c>
      <c r="AV46" s="63">
        <f t="shared" si="13"/>
        <v>0</v>
      </c>
      <c r="AW46" s="63">
        <f t="shared" si="13"/>
        <v>0</v>
      </c>
      <c r="AX46" s="55"/>
      <c r="AY46" s="64">
        <f>SUM(AY11:AY45)</f>
        <v>0</v>
      </c>
      <c r="AZ46" s="63">
        <f>SUM(AZ11:AZ45)</f>
        <v>0</v>
      </c>
      <c r="BA46" s="65"/>
      <c r="BB46" s="65"/>
      <c r="BC46" s="65"/>
      <c r="BD46" s="65"/>
      <c r="BE46" s="65"/>
      <c r="BF46" s="65"/>
      <c r="BG46" s="65"/>
      <c r="BI46" s="75"/>
      <c r="BJ46" s="75"/>
      <c r="BK46" s="75"/>
      <c r="BL46" s="75"/>
      <c r="BM46" s="75"/>
      <c r="BN46" s="75"/>
      <c r="BO46" s="75"/>
      <c r="BP46" s="75"/>
      <c r="BQ46" s="75"/>
      <c r="BR46" s="75"/>
    </row>
    <row r="47" spans="1:59" ht="13.5" thickBot="1">
      <c r="A47" s="135" t="s">
        <v>18</v>
      </c>
      <c r="B47" s="136"/>
      <c r="C47" s="137"/>
      <c r="D47" s="66">
        <f aca="true" t="shared" si="15" ref="D47:AG47">IF(ISERROR(AVERAGE(D11:D45)),"",AVERAGE(D11:D45))</f>
      </c>
      <c r="E47" s="67">
        <f t="shared" si="15"/>
      </c>
      <c r="F47" s="67">
        <f t="shared" si="15"/>
      </c>
      <c r="G47" s="67">
        <f t="shared" si="15"/>
      </c>
      <c r="H47" s="67">
        <f t="shared" si="15"/>
      </c>
      <c r="I47" s="67">
        <f t="shared" si="15"/>
      </c>
      <c r="J47" s="67">
        <f t="shared" si="15"/>
      </c>
      <c r="K47" s="67">
        <f t="shared" si="15"/>
      </c>
      <c r="L47" s="67">
        <f t="shared" si="15"/>
      </c>
      <c r="M47" s="67">
        <f t="shared" si="15"/>
      </c>
      <c r="N47" s="67">
        <f t="shared" si="15"/>
      </c>
      <c r="O47" s="67">
        <f t="shared" si="15"/>
      </c>
      <c r="P47" s="67">
        <f t="shared" si="15"/>
      </c>
      <c r="Q47" s="67">
        <f t="shared" si="15"/>
      </c>
      <c r="R47" s="67">
        <f aca="true" t="shared" si="16" ref="R47:X47">IF(ISERROR(AVERAGE(R11:R45)),"",AVERAGE(R11:R45))</f>
      </c>
      <c r="S47" s="67">
        <f t="shared" si="16"/>
      </c>
      <c r="T47" s="67">
        <f t="shared" si="16"/>
      </c>
      <c r="U47" s="67">
        <f t="shared" si="16"/>
      </c>
      <c r="V47" s="67">
        <f t="shared" si="16"/>
      </c>
      <c r="W47" s="67">
        <f t="shared" si="16"/>
      </c>
      <c r="X47" s="67">
        <f t="shared" si="16"/>
      </c>
      <c r="Y47" s="67">
        <f t="shared" si="15"/>
      </c>
      <c r="Z47" s="67">
        <f t="shared" si="15"/>
      </c>
      <c r="AA47" s="68">
        <f t="shared" si="15"/>
      </c>
      <c r="AB47" s="69">
        <f t="shared" si="15"/>
      </c>
      <c r="AC47" s="70">
        <f t="shared" si="15"/>
      </c>
      <c r="AD47" s="70">
        <f t="shared" si="15"/>
      </c>
      <c r="AE47" s="70">
        <f t="shared" si="15"/>
      </c>
      <c r="AF47" s="70">
        <f t="shared" si="15"/>
      </c>
      <c r="AG47" s="70">
        <f t="shared" si="15"/>
      </c>
      <c r="AH47" s="70">
        <f aca="true" t="shared" si="17" ref="AH47:AZ47">IF(ISERROR(AVERAGE(AH11:AH45)),"",AVERAGE(AH11:AH45))</f>
      </c>
      <c r="AI47" s="70">
        <f t="shared" si="17"/>
      </c>
      <c r="AJ47" s="70">
        <f t="shared" si="17"/>
      </c>
      <c r="AK47" s="70">
        <f t="shared" si="17"/>
      </c>
      <c r="AL47" s="70">
        <f t="shared" si="17"/>
      </c>
      <c r="AM47" s="70">
        <f aca="true" t="shared" si="18" ref="AM47:AT47">IF(ISERROR(AVERAGE(AM11:AM45)),"",AVERAGE(AM11:AM45))</f>
      </c>
      <c r="AN47" s="70">
        <f t="shared" si="18"/>
      </c>
      <c r="AO47" s="70">
        <f t="shared" si="18"/>
      </c>
      <c r="AP47" s="70">
        <f t="shared" si="18"/>
      </c>
      <c r="AQ47" s="70">
        <f>IF(ISERROR(AVERAGE(AQ11:AQ45)),"",AVERAGE(AQ11:AQ45))</f>
      </c>
      <c r="AR47" s="70">
        <f t="shared" si="18"/>
      </c>
      <c r="AS47" s="70">
        <f t="shared" si="18"/>
      </c>
      <c r="AT47" s="70">
        <f t="shared" si="18"/>
      </c>
      <c r="AU47" s="70">
        <f t="shared" si="17"/>
      </c>
      <c r="AV47" s="70">
        <f t="shared" si="17"/>
      </c>
      <c r="AW47" s="70">
        <f t="shared" si="17"/>
      </c>
      <c r="AX47" s="68">
        <f t="shared" si="17"/>
      </c>
      <c r="AY47" s="71">
        <f t="shared" si="17"/>
      </c>
      <c r="AZ47" s="72">
        <f t="shared" si="17"/>
      </c>
      <c r="BA47" s="73">
        <f>IF(ISERROR(AVERAGE(BA11:BA45)),"",AVERAGE(BA11:BA45))</f>
      </c>
      <c r="BB47" s="73">
        <f>AA47</f>
      </c>
      <c r="BC47" s="74">
        <f>AX47</f>
      </c>
      <c r="BD47" s="73">
        <f>BA47</f>
      </c>
      <c r="BE47" s="73">
        <f>IF(ISERROR(AVERAGE(BE11:BE45)),"",AVERAGE(BE11:BE45))</f>
      </c>
      <c r="BF47" s="73"/>
      <c r="BG47" s="73">
        <f>IF(ISERROR(AVERAGE(BG11:BG45)),"",AVERAGE(BG11:BG45))</f>
      </c>
    </row>
    <row r="48" spans="27:28" ht="12.75">
      <c r="AA48" s="5"/>
      <c r="AB48" s="5"/>
    </row>
    <row r="49" ht="12.75">
      <c r="BH49" s="75"/>
    </row>
    <row r="51" spans="1:70" s="75" customFormat="1" ht="12.75">
      <c r="A51"/>
      <c r="B51"/>
      <c r="C5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</sheetData>
  <sheetProtection/>
  <mergeCells count="13">
    <mergeCell ref="A10:C10"/>
    <mergeCell ref="A47:C47"/>
    <mergeCell ref="A46:C46"/>
    <mergeCell ref="AB8:AW8"/>
    <mergeCell ref="D8:Z8"/>
    <mergeCell ref="A9:C9"/>
    <mergeCell ref="AY8:AZ8"/>
    <mergeCell ref="B5:C5"/>
    <mergeCell ref="B6:C6"/>
    <mergeCell ref="BQ3:BR5"/>
    <mergeCell ref="BQ2:BR2"/>
    <mergeCell ref="BI2:BM2"/>
    <mergeCell ref="H5:AP5"/>
  </mergeCells>
  <dataValidations count="5">
    <dataValidation type="decimal" allowBlank="1" showInputMessage="1" showErrorMessage="1" sqref="D11:G45 AP11:AS45 AL11:AN45 AI11:AJ45 AE11:AF45 AB11:AB45 J11:N45 S11:Z45 P11:Q45 AU11:AU45">
      <formula1>0</formula1>
      <formula2>1</formula2>
    </dataValidation>
    <dataValidation type="decimal" allowBlank="1" showInputMessage="1" showErrorMessage="1" sqref="H11:H45 AO11:AO45 AD11:AD45">
      <formula1>0</formula1>
      <formula2>3</formula2>
    </dataValidation>
    <dataValidation type="decimal" allowBlank="1" showInputMessage="1" showErrorMessage="1" sqref="I11:I45 AT11:AT45 AK11:AK45 AG11:AH45 AC11:AC45 O11:O45 R11:R45 AV11:AV45">
      <formula1>0</formula1>
      <formula2>2</formula2>
    </dataValidation>
    <dataValidation type="decimal" allowBlank="1" showInputMessage="1" showErrorMessage="1" sqref="AW11:AW45">
      <formula1>0</formula1>
      <formula2>5</formula2>
    </dataValidation>
    <dataValidation type="decimal" allowBlank="1" showInputMessage="1" showErrorMessage="1" sqref="AY11:AZ45">
      <formula1>0</formula1>
      <formula2>10</formula2>
    </dataValidation>
  </dataValidations>
  <printOptions/>
  <pageMargins left="0.7874015748031497" right="0.7874015748031497" top="0.4330708661417323" bottom="0.5511811023622047" header="0.35433070866141736" footer="0.31496062992125984"/>
  <pageSetup horizontalDpi="300" verticalDpi="300" orientation="landscape" pageOrder="overThenDown" paperSize="9" scale="85" r:id="rId2"/>
  <headerFooter alignWithMargins="0">
    <oddFooter xml:space="preserve">&amp;L&amp;8pri&amp;C&amp;8&amp;F/&amp;A&amp;R&amp;8&amp;P von &amp;N, &amp;D/&amp;T </oddFooter>
  </headerFooter>
  <colBreaks count="3" manualBreakCount="3">
    <brk id="27" max="65535" man="1"/>
    <brk id="50" max="65535" man="1"/>
    <brk id="53" max="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T51"/>
  <sheetViews>
    <sheetView zoomScalePageLayoutView="0" workbookViewId="0" topLeftCell="A1">
      <pane xSplit="3" ySplit="10" topLeftCell="D2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1" sqref="A31"/>
    </sheetView>
  </sheetViews>
  <sheetFormatPr defaultColWidth="11.421875" defaultRowHeight="12.75"/>
  <cols>
    <col min="1" max="1" width="10.140625" style="0" customWidth="1"/>
    <col min="2" max="2" width="18.7109375" style="0" customWidth="1"/>
    <col min="3" max="3" width="24.421875" style="0" customWidth="1"/>
    <col min="4" max="26" width="4.00390625" style="5" customWidth="1"/>
    <col min="27" max="27" width="8.140625" style="0" bestFit="1" customWidth="1"/>
    <col min="28" max="50" width="4.00390625" style="0" customWidth="1"/>
    <col min="51" max="51" width="8.140625" style="0" bestFit="1" customWidth="1"/>
    <col min="52" max="53" width="4.00390625" style="0" customWidth="1"/>
    <col min="54" max="54" width="8.140625" style="0" bestFit="1" customWidth="1"/>
    <col min="55" max="56" width="5.7109375" style="0" customWidth="1"/>
    <col min="57" max="57" width="5.7109375" style="0" bestFit="1" customWidth="1"/>
    <col min="58" max="58" width="14.57421875" style="0" bestFit="1" customWidth="1"/>
    <col min="59" max="59" width="14.57421875" style="0" hidden="1" customWidth="1"/>
    <col min="60" max="60" width="7.00390625" style="0" bestFit="1" customWidth="1"/>
    <col min="61" max="61" width="3.28125" style="0" customWidth="1"/>
    <col min="62" max="62" width="3.8515625" style="0" bestFit="1" customWidth="1"/>
    <col min="63" max="63" width="2.00390625" style="0" bestFit="1" customWidth="1"/>
    <col min="64" max="64" width="3.8515625" style="0" bestFit="1" customWidth="1"/>
    <col min="65" max="65" width="2.57421875" style="0" customWidth="1"/>
    <col min="66" max="66" width="2.57421875" style="0" bestFit="1" customWidth="1"/>
    <col min="67" max="67" width="2.7109375" style="0" customWidth="1"/>
    <col min="68" max="68" width="9.28125" style="0" bestFit="1" customWidth="1"/>
    <col min="69" max="69" width="10.00390625" style="0" customWidth="1"/>
  </cols>
  <sheetData>
    <row r="1" spans="1:26" ht="16.5" thickBot="1">
      <c r="A1" s="79" t="s">
        <v>25</v>
      </c>
      <c r="B1" s="1"/>
      <c r="C1" s="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71" ht="16.5" thickBot="1">
      <c r="A2" s="80" t="s">
        <v>35</v>
      </c>
      <c r="B2" s="3"/>
      <c r="C2" s="4"/>
      <c r="D2"/>
      <c r="E2"/>
      <c r="F2"/>
      <c r="G2"/>
      <c r="H2"/>
      <c r="I2"/>
      <c r="J2"/>
      <c r="K2"/>
      <c r="L2"/>
      <c r="M2"/>
      <c r="Y2"/>
      <c r="Z2"/>
      <c r="BJ2" s="127" t="s">
        <v>1</v>
      </c>
      <c r="BK2" s="129"/>
      <c r="BL2" s="129"/>
      <c r="BM2" s="129"/>
      <c r="BN2" s="128"/>
      <c r="BO2" s="8"/>
      <c r="BP2" s="9" t="s">
        <v>2</v>
      </c>
      <c r="BQ2" s="9" t="s">
        <v>3</v>
      </c>
      <c r="BR2" s="127" t="s">
        <v>23</v>
      </c>
      <c r="BS2" s="128"/>
    </row>
    <row r="3" spans="1:71" ht="15.75" customHeight="1">
      <c r="A3" s="81" t="s">
        <v>26</v>
      </c>
      <c r="B3" s="6"/>
      <c r="C3" s="7"/>
      <c r="D3"/>
      <c r="E3"/>
      <c r="F3"/>
      <c r="G3"/>
      <c r="H3" s="88" t="s">
        <v>33</v>
      </c>
      <c r="I3" s="89"/>
      <c r="J3" s="89"/>
      <c r="K3" s="89"/>
      <c r="L3" s="89"/>
      <c r="M3" s="89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89"/>
      <c r="Z3" s="89"/>
      <c r="AA3" s="89"/>
      <c r="AB3" s="89"/>
      <c r="AC3" s="89"/>
      <c r="AD3" s="89"/>
      <c r="AE3" s="89"/>
      <c r="AF3" s="89"/>
      <c r="AG3" s="91"/>
      <c r="AH3" s="91"/>
      <c r="AI3" s="91"/>
      <c r="AJ3" s="91"/>
      <c r="AK3" s="92"/>
      <c r="BJ3" s="10">
        <v>20</v>
      </c>
      <c r="BK3" s="11" t="s">
        <v>4</v>
      </c>
      <c r="BL3" s="11">
        <v>0</v>
      </c>
      <c r="BM3" s="11"/>
      <c r="BN3" s="12">
        <v>6</v>
      </c>
      <c r="BO3" s="13"/>
      <c r="BP3" s="14">
        <f aca="true" t="shared" si="0" ref="BP3:BP9">COUNTIF(zensur,BN3)</f>
        <v>0</v>
      </c>
      <c r="BQ3" s="15">
        <f>IF(BP3=0,0,BP3/SUM($BP$3:$BP$9))</f>
        <v>0</v>
      </c>
      <c r="BR3" s="121">
        <f>BQ3+BQ5</f>
        <v>0</v>
      </c>
      <c r="BS3" s="122"/>
    </row>
    <row r="4" spans="1:71" ht="15.75" customHeight="1" thickBot="1">
      <c r="A4" s="98"/>
      <c r="B4" s="104" t="s">
        <v>56</v>
      </c>
      <c r="C4" s="3"/>
      <c r="D4"/>
      <c r="E4"/>
      <c r="F4"/>
      <c r="G4"/>
      <c r="H4" s="93" t="s">
        <v>34</v>
      </c>
      <c r="I4" s="94"/>
      <c r="J4" s="94"/>
      <c r="K4" s="94"/>
      <c r="L4" s="94"/>
      <c r="M4" s="94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4"/>
      <c r="Z4" s="94"/>
      <c r="AA4" s="94"/>
      <c r="AB4" s="94"/>
      <c r="AC4" s="94"/>
      <c r="AD4" s="94"/>
      <c r="AE4" s="94"/>
      <c r="AF4" s="94"/>
      <c r="AG4" s="96"/>
      <c r="AH4" s="96"/>
      <c r="AI4" s="96"/>
      <c r="AJ4" s="96"/>
      <c r="AK4" s="97"/>
      <c r="BJ4" s="99"/>
      <c r="BK4" s="100"/>
      <c r="BL4" s="100"/>
      <c r="BM4" s="100"/>
      <c r="BN4" s="101"/>
      <c r="BO4" s="13"/>
      <c r="BP4" s="102"/>
      <c r="BQ4" s="103"/>
      <c r="BR4" s="123"/>
      <c r="BS4" s="124"/>
    </row>
    <row r="5" spans="1:71" ht="15.75" thickBot="1">
      <c r="A5" s="84" t="s">
        <v>27</v>
      </c>
      <c r="B5" s="119"/>
      <c r="C5" s="119"/>
      <c r="D5"/>
      <c r="E5"/>
      <c r="F5"/>
      <c r="G5"/>
      <c r="H5" s="130" t="s">
        <v>73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BJ5" s="16">
        <v>41</v>
      </c>
      <c r="BK5" s="17" t="s">
        <v>4</v>
      </c>
      <c r="BL5" s="17">
        <v>21</v>
      </c>
      <c r="BM5" s="17"/>
      <c r="BN5" s="18">
        <v>5</v>
      </c>
      <c r="BO5" s="13"/>
      <c r="BP5" s="19">
        <f t="shared" si="0"/>
        <v>0</v>
      </c>
      <c r="BQ5" s="82">
        <f>IF(BP5=0,0,BP5/SUM($BP$3:$BP$9))</f>
        <v>0</v>
      </c>
      <c r="BR5" s="125"/>
      <c r="BS5" s="126"/>
    </row>
    <row r="6" spans="1:69" ht="15.75" customHeight="1">
      <c r="A6" s="84" t="s">
        <v>0</v>
      </c>
      <c r="B6" s="120"/>
      <c r="C6" s="120"/>
      <c r="J6"/>
      <c r="K6"/>
      <c r="L6"/>
      <c r="M6"/>
      <c r="Y6"/>
      <c r="Z6"/>
      <c r="BJ6" s="16">
        <v>52</v>
      </c>
      <c r="BK6" s="17" t="s">
        <v>4</v>
      </c>
      <c r="BL6" s="17">
        <v>42</v>
      </c>
      <c r="BM6" s="17"/>
      <c r="BN6" s="18">
        <v>4</v>
      </c>
      <c r="BO6" s="13"/>
      <c r="BP6" s="19">
        <f t="shared" si="0"/>
        <v>0</v>
      </c>
      <c r="BQ6" s="82">
        <f>IF(BP6=0,0,BP6/SUM($BP$3:$BP$9))</f>
        <v>0</v>
      </c>
    </row>
    <row r="7" spans="4:69" ht="18" customHeight="1" thickBot="1"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BJ7" s="16">
        <v>63</v>
      </c>
      <c r="BK7" s="17" t="s">
        <v>4</v>
      </c>
      <c r="BL7" s="17">
        <v>53</v>
      </c>
      <c r="BM7" s="17"/>
      <c r="BN7" s="18">
        <v>3</v>
      </c>
      <c r="BO7" s="25"/>
      <c r="BP7" s="19">
        <f t="shared" si="0"/>
        <v>0</v>
      </c>
      <c r="BQ7" s="82">
        <f>IF(BP7=0,0,BP7/SUM($BP$3:$BP$9))</f>
        <v>0</v>
      </c>
    </row>
    <row r="8" spans="4:69" ht="15.75" customHeight="1" thickBot="1">
      <c r="D8" s="143" t="s">
        <v>5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20" t="s">
        <v>6</v>
      </c>
      <c r="AB8" s="141" t="s">
        <v>57</v>
      </c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21" t="s">
        <v>6</v>
      </c>
      <c r="AZ8" s="117" t="s">
        <v>28</v>
      </c>
      <c r="BA8" s="118"/>
      <c r="BB8" s="22" t="s">
        <v>6</v>
      </c>
      <c r="BC8" s="20" t="s">
        <v>7</v>
      </c>
      <c r="BD8" s="23" t="s">
        <v>55</v>
      </c>
      <c r="BE8" s="22" t="s">
        <v>19</v>
      </c>
      <c r="BF8" s="24" t="s">
        <v>8</v>
      </c>
      <c r="BG8" s="24"/>
      <c r="BH8" s="24" t="s">
        <v>9</v>
      </c>
      <c r="BJ8" s="16">
        <v>74</v>
      </c>
      <c r="BK8" s="17" t="s">
        <v>4</v>
      </c>
      <c r="BL8" s="17">
        <v>64</v>
      </c>
      <c r="BM8" s="17"/>
      <c r="BN8" s="18">
        <v>2</v>
      </c>
      <c r="BO8" s="25"/>
      <c r="BP8" s="19">
        <f t="shared" si="0"/>
        <v>0</v>
      </c>
      <c r="BQ8" s="82">
        <f>IF(BP8=0,0,BP8/SUM($BP$3:$BP$9))</f>
        <v>0</v>
      </c>
    </row>
    <row r="9" spans="1:69" ht="15.75" customHeight="1" thickBot="1">
      <c r="A9" s="145" t="s">
        <v>10</v>
      </c>
      <c r="B9" s="146"/>
      <c r="C9" s="147"/>
      <c r="D9" s="26" t="s">
        <v>11</v>
      </c>
      <c r="E9" s="27" t="s">
        <v>12</v>
      </c>
      <c r="F9" s="27" t="s">
        <v>13</v>
      </c>
      <c r="G9" s="27" t="s">
        <v>36</v>
      </c>
      <c r="H9" s="27">
        <v>2</v>
      </c>
      <c r="I9" s="27">
        <v>3</v>
      </c>
      <c r="J9" s="27" t="s">
        <v>37</v>
      </c>
      <c r="K9" s="27" t="s">
        <v>38</v>
      </c>
      <c r="L9" s="27" t="s">
        <v>14</v>
      </c>
      <c r="M9" s="27" t="s">
        <v>15</v>
      </c>
      <c r="N9" s="27">
        <v>6</v>
      </c>
      <c r="O9" s="27">
        <v>7</v>
      </c>
      <c r="P9" s="27" t="s">
        <v>20</v>
      </c>
      <c r="Q9" s="27" t="s">
        <v>21</v>
      </c>
      <c r="R9" s="27">
        <v>9</v>
      </c>
      <c r="S9" s="27" t="s">
        <v>39</v>
      </c>
      <c r="T9" s="27" t="s">
        <v>40</v>
      </c>
      <c r="U9" s="27">
        <v>11</v>
      </c>
      <c r="V9" s="27">
        <v>12</v>
      </c>
      <c r="W9" s="27">
        <v>13</v>
      </c>
      <c r="X9" s="27" t="s">
        <v>41</v>
      </c>
      <c r="Y9" s="27" t="s">
        <v>42</v>
      </c>
      <c r="Z9" s="27">
        <v>15</v>
      </c>
      <c r="AA9" s="28"/>
      <c r="AB9" s="29" t="s">
        <v>11</v>
      </c>
      <c r="AC9" s="30" t="s">
        <v>12</v>
      </c>
      <c r="AD9" s="30" t="s">
        <v>13</v>
      </c>
      <c r="AE9" s="30" t="s">
        <v>58</v>
      </c>
      <c r="AF9" s="30" t="s">
        <v>59</v>
      </c>
      <c r="AG9" s="30" t="s">
        <v>60</v>
      </c>
      <c r="AH9" s="30" t="s">
        <v>61</v>
      </c>
      <c r="AI9" s="30" t="s">
        <v>62</v>
      </c>
      <c r="AJ9" s="30" t="s">
        <v>63</v>
      </c>
      <c r="AK9" s="30" t="s">
        <v>37</v>
      </c>
      <c r="AL9" s="30" t="s">
        <v>38</v>
      </c>
      <c r="AM9" s="30" t="s">
        <v>64</v>
      </c>
      <c r="AN9" s="30" t="s">
        <v>14</v>
      </c>
      <c r="AO9" s="30" t="s">
        <v>15</v>
      </c>
      <c r="AP9" s="30" t="s">
        <v>65</v>
      </c>
      <c r="AQ9" s="30" t="s">
        <v>66</v>
      </c>
      <c r="AR9" s="30" t="s">
        <v>67</v>
      </c>
      <c r="AS9" s="30" t="s">
        <v>68</v>
      </c>
      <c r="AT9" s="30" t="s">
        <v>69</v>
      </c>
      <c r="AU9" s="30" t="s">
        <v>45</v>
      </c>
      <c r="AV9" s="30" t="s">
        <v>46</v>
      </c>
      <c r="AW9" s="30">
        <v>8</v>
      </c>
      <c r="AX9" s="30">
        <v>9</v>
      </c>
      <c r="AY9" s="31"/>
      <c r="AZ9" s="32" t="s">
        <v>29</v>
      </c>
      <c r="BA9" s="33" t="s">
        <v>30</v>
      </c>
      <c r="BB9" s="34"/>
      <c r="BC9" s="35"/>
      <c r="BD9" s="36"/>
      <c r="BE9" s="37"/>
      <c r="BF9" s="38"/>
      <c r="BG9" s="38"/>
      <c r="BH9" s="38"/>
      <c r="BJ9" s="49">
        <v>84</v>
      </c>
      <c r="BK9" s="50" t="s">
        <v>4</v>
      </c>
      <c r="BL9" s="50">
        <v>75</v>
      </c>
      <c r="BM9" s="50"/>
      <c r="BN9" s="51">
        <v>1</v>
      </c>
      <c r="BO9" s="25"/>
      <c r="BP9" s="52">
        <f t="shared" si="0"/>
        <v>0</v>
      </c>
      <c r="BQ9" s="83">
        <f>IF(BP9=0,0,BP9/SUM($BP$3:$BP$9))</f>
        <v>0</v>
      </c>
    </row>
    <row r="10" spans="1:60" ht="15.75" customHeight="1" thickBot="1">
      <c r="A10" s="132" t="s">
        <v>16</v>
      </c>
      <c r="B10" s="133"/>
      <c r="C10" s="134"/>
      <c r="D10" s="39">
        <v>1</v>
      </c>
      <c r="E10" s="40">
        <v>1</v>
      </c>
      <c r="F10" s="40">
        <v>1</v>
      </c>
      <c r="G10" s="40">
        <v>1</v>
      </c>
      <c r="H10" s="40">
        <v>3</v>
      </c>
      <c r="I10" s="40">
        <v>2</v>
      </c>
      <c r="J10" s="40">
        <v>1</v>
      </c>
      <c r="K10" s="40">
        <v>1</v>
      </c>
      <c r="L10" s="40">
        <v>1</v>
      </c>
      <c r="M10" s="40">
        <v>1</v>
      </c>
      <c r="N10" s="40">
        <v>1</v>
      </c>
      <c r="O10" s="40">
        <v>2</v>
      </c>
      <c r="P10" s="40">
        <v>1</v>
      </c>
      <c r="Q10" s="40">
        <v>1</v>
      </c>
      <c r="R10" s="40">
        <v>2</v>
      </c>
      <c r="S10" s="40">
        <v>1</v>
      </c>
      <c r="T10" s="40">
        <v>1</v>
      </c>
      <c r="U10" s="40">
        <v>1</v>
      </c>
      <c r="V10" s="40">
        <v>1</v>
      </c>
      <c r="W10" s="40">
        <v>1</v>
      </c>
      <c r="X10" s="40">
        <v>1</v>
      </c>
      <c r="Y10" s="40">
        <v>1</v>
      </c>
      <c r="Z10" s="40">
        <v>1</v>
      </c>
      <c r="AA10" s="41">
        <f>SUM(D10:Z10)</f>
        <v>28</v>
      </c>
      <c r="AB10" s="42">
        <v>1</v>
      </c>
      <c r="AC10" s="43">
        <v>1</v>
      </c>
      <c r="AD10" s="43">
        <v>1</v>
      </c>
      <c r="AE10" s="43">
        <v>1</v>
      </c>
      <c r="AF10" s="43">
        <v>1</v>
      </c>
      <c r="AG10" s="43">
        <v>1</v>
      </c>
      <c r="AH10" s="43">
        <v>2</v>
      </c>
      <c r="AI10" s="43">
        <v>2</v>
      </c>
      <c r="AJ10" s="43">
        <v>2</v>
      </c>
      <c r="AK10" s="43">
        <v>2</v>
      </c>
      <c r="AL10" s="43">
        <v>1</v>
      </c>
      <c r="AM10" s="43">
        <v>2</v>
      </c>
      <c r="AN10" s="43">
        <v>2</v>
      </c>
      <c r="AO10" s="43">
        <v>1</v>
      </c>
      <c r="AP10" s="43">
        <v>4</v>
      </c>
      <c r="AQ10" s="43">
        <v>1</v>
      </c>
      <c r="AR10" s="43">
        <v>1</v>
      </c>
      <c r="AS10" s="43">
        <v>2</v>
      </c>
      <c r="AT10" s="43">
        <v>2</v>
      </c>
      <c r="AU10" s="43">
        <v>1</v>
      </c>
      <c r="AV10" s="43">
        <v>1</v>
      </c>
      <c r="AW10" s="43">
        <v>2</v>
      </c>
      <c r="AX10" s="43">
        <v>2</v>
      </c>
      <c r="AY10" s="44">
        <f>SUM(AB10:AX10)</f>
        <v>36</v>
      </c>
      <c r="AZ10" s="45">
        <v>10</v>
      </c>
      <c r="BA10" s="46">
        <v>10</v>
      </c>
      <c r="BB10" s="47">
        <f>SUM(AZ10:BA10)</f>
        <v>20</v>
      </c>
      <c r="BC10" s="41">
        <f aca="true" t="shared" si="1" ref="BC10:BC45">AA10</f>
        <v>28</v>
      </c>
      <c r="BD10" s="44">
        <f aca="true" t="shared" si="2" ref="BD10:BD45">AY10</f>
        <v>36</v>
      </c>
      <c r="BE10" s="47">
        <f aca="true" t="shared" si="3" ref="BE10:BE45">BB10</f>
        <v>20</v>
      </c>
      <c r="BF10" s="48">
        <f>AA10+AY10+BB10</f>
        <v>84</v>
      </c>
      <c r="BG10" s="48" t="s">
        <v>22</v>
      </c>
      <c r="BH10" s="48"/>
    </row>
    <row r="11" spans="1:60" ht="15.75" customHeight="1">
      <c r="A11" s="85">
        <v>1</v>
      </c>
      <c r="B11" s="76" t="s">
        <v>31</v>
      </c>
      <c r="C11" s="105" t="s">
        <v>32</v>
      </c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57">
        <f aca="true" t="shared" si="4" ref="AA11:AA45">SUM(D11:Z11)</f>
        <v>0</v>
      </c>
      <c r="AB11" s="106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55">
        <f aca="true" t="shared" si="5" ref="AY11:AY45">IF(AB11="","",SUM(AB11:AX11))</f>
      </c>
      <c r="AZ11" s="106"/>
      <c r="BA11" s="107"/>
      <c r="BB11" s="55">
        <f aca="true" t="shared" si="6" ref="BB11:BB42">IF(COUNT(AZ11:BA11)=0,"",SUM(AZ11:BA11))</f>
      </c>
      <c r="BC11" s="55">
        <f t="shared" si="1"/>
        <v>0</v>
      </c>
      <c r="BD11" s="55">
        <f t="shared" si="2"/>
      </c>
      <c r="BE11" s="55">
        <f t="shared" si="3"/>
      </c>
      <c r="BF11" s="56">
        <f aca="true" t="shared" si="7" ref="BF11:BF45">IF(BC11="","",SUM(BC11:BE11))</f>
        <v>0</v>
      </c>
      <c r="BG11" s="56">
        <f>IF(BF11="","",ROUND(BF11,0))</f>
        <v>0</v>
      </c>
      <c r="BH11" s="56">
        <f aca="true" t="shared" si="8" ref="BH11:BH38">IF(BE11="","",IF(D11="","",VLOOKUP(BG11,Benotung,3)))</f>
      </c>
    </row>
    <row r="12" spans="1:60" ht="15.75" customHeight="1">
      <c r="A12" s="86">
        <v>2</v>
      </c>
      <c r="B12" s="77"/>
      <c r="C12" s="108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57">
        <f t="shared" si="4"/>
        <v>0</v>
      </c>
      <c r="AB12" s="106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57">
        <f t="shared" si="5"/>
      </c>
      <c r="AZ12" s="113"/>
      <c r="BA12" s="114"/>
      <c r="BB12" s="57">
        <f t="shared" si="6"/>
      </c>
      <c r="BC12" s="57">
        <f t="shared" si="1"/>
        <v>0</v>
      </c>
      <c r="BD12" s="57">
        <f t="shared" si="2"/>
      </c>
      <c r="BE12" s="57">
        <f t="shared" si="3"/>
      </c>
      <c r="BF12" s="58">
        <f t="shared" si="7"/>
        <v>0</v>
      </c>
      <c r="BG12" s="58">
        <f aca="true" t="shared" si="9" ref="BG12:BG45">IF(BF12="","",ROUND(BF12,0))</f>
        <v>0</v>
      </c>
      <c r="BH12" s="58">
        <f t="shared" si="8"/>
      </c>
    </row>
    <row r="13" spans="1:60" ht="15.75" customHeight="1">
      <c r="A13" s="86">
        <v>3</v>
      </c>
      <c r="B13" s="77"/>
      <c r="C13" s="108"/>
      <c r="D13" s="106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57">
        <f t="shared" si="4"/>
        <v>0</v>
      </c>
      <c r="AB13" s="106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57">
        <f t="shared" si="5"/>
      </c>
      <c r="AZ13" s="113"/>
      <c r="BA13" s="114"/>
      <c r="BB13" s="57">
        <f t="shared" si="6"/>
      </c>
      <c r="BC13" s="57">
        <f t="shared" si="1"/>
        <v>0</v>
      </c>
      <c r="BD13" s="57">
        <f t="shared" si="2"/>
      </c>
      <c r="BE13" s="57">
        <f t="shared" si="3"/>
      </c>
      <c r="BF13" s="58">
        <f t="shared" si="7"/>
        <v>0</v>
      </c>
      <c r="BG13" s="58">
        <f t="shared" si="9"/>
        <v>0</v>
      </c>
      <c r="BH13" s="58">
        <f t="shared" si="8"/>
      </c>
    </row>
    <row r="14" spans="1:60" ht="15.75" customHeight="1">
      <c r="A14" s="86">
        <v>4</v>
      </c>
      <c r="B14" s="77"/>
      <c r="C14" s="108"/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57">
        <f t="shared" si="4"/>
        <v>0</v>
      </c>
      <c r="AB14" s="106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57">
        <f t="shared" si="5"/>
      </c>
      <c r="AZ14" s="113"/>
      <c r="BA14" s="114"/>
      <c r="BB14" s="57">
        <f t="shared" si="6"/>
      </c>
      <c r="BC14" s="57">
        <f t="shared" si="1"/>
        <v>0</v>
      </c>
      <c r="BD14" s="57">
        <f t="shared" si="2"/>
      </c>
      <c r="BE14" s="57">
        <f t="shared" si="3"/>
      </c>
      <c r="BF14" s="58">
        <f t="shared" si="7"/>
        <v>0</v>
      </c>
      <c r="BG14" s="58">
        <f t="shared" si="9"/>
        <v>0</v>
      </c>
      <c r="BH14" s="58">
        <f t="shared" si="8"/>
      </c>
    </row>
    <row r="15" spans="1:60" ht="14.25">
      <c r="A15" s="86">
        <v>5</v>
      </c>
      <c r="B15" s="77"/>
      <c r="C15" s="108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57">
        <f t="shared" si="4"/>
        <v>0</v>
      </c>
      <c r="AB15" s="106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57">
        <f t="shared" si="5"/>
      </c>
      <c r="AZ15" s="113"/>
      <c r="BA15" s="114"/>
      <c r="BB15" s="57">
        <f t="shared" si="6"/>
      </c>
      <c r="BC15" s="57">
        <f t="shared" si="1"/>
        <v>0</v>
      </c>
      <c r="BD15" s="57">
        <f t="shared" si="2"/>
      </c>
      <c r="BE15" s="57">
        <f t="shared" si="3"/>
      </c>
      <c r="BF15" s="58">
        <f t="shared" si="7"/>
        <v>0</v>
      </c>
      <c r="BG15" s="58">
        <f t="shared" si="9"/>
        <v>0</v>
      </c>
      <c r="BH15" s="58">
        <f t="shared" si="8"/>
      </c>
    </row>
    <row r="16" spans="1:60" ht="14.25">
      <c r="A16" s="86">
        <v>6</v>
      </c>
      <c r="B16" s="77"/>
      <c r="C16" s="108"/>
      <c r="D16" s="106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57">
        <f t="shared" si="4"/>
        <v>0</v>
      </c>
      <c r="AB16" s="106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57">
        <f t="shared" si="5"/>
      </c>
      <c r="AZ16" s="113"/>
      <c r="BA16" s="114"/>
      <c r="BB16" s="57">
        <f t="shared" si="6"/>
      </c>
      <c r="BC16" s="57">
        <f t="shared" si="1"/>
        <v>0</v>
      </c>
      <c r="BD16" s="57">
        <f t="shared" si="2"/>
      </c>
      <c r="BE16" s="57">
        <f t="shared" si="3"/>
      </c>
      <c r="BF16" s="58">
        <f t="shared" si="7"/>
        <v>0</v>
      </c>
      <c r="BG16" s="58">
        <f t="shared" si="9"/>
        <v>0</v>
      </c>
      <c r="BH16" s="58">
        <f t="shared" si="8"/>
      </c>
    </row>
    <row r="17" spans="1:60" ht="14.25">
      <c r="A17" s="86">
        <v>7</v>
      </c>
      <c r="B17" s="77"/>
      <c r="C17" s="108"/>
      <c r="D17" s="10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57">
        <f t="shared" si="4"/>
        <v>0</v>
      </c>
      <c r="AB17" s="106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57">
        <f t="shared" si="5"/>
      </c>
      <c r="AZ17" s="113"/>
      <c r="BA17" s="114"/>
      <c r="BB17" s="57">
        <f t="shared" si="6"/>
      </c>
      <c r="BC17" s="57">
        <f t="shared" si="1"/>
        <v>0</v>
      </c>
      <c r="BD17" s="57">
        <f t="shared" si="2"/>
      </c>
      <c r="BE17" s="57">
        <f t="shared" si="3"/>
      </c>
      <c r="BF17" s="58">
        <f t="shared" si="7"/>
        <v>0</v>
      </c>
      <c r="BG17" s="58">
        <f t="shared" si="9"/>
        <v>0</v>
      </c>
      <c r="BH17" s="58">
        <f t="shared" si="8"/>
      </c>
    </row>
    <row r="18" spans="1:60" ht="14.25">
      <c r="A18" s="86">
        <v>8</v>
      </c>
      <c r="B18" s="77"/>
      <c r="C18" s="108"/>
      <c r="D18" s="10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57">
        <f t="shared" si="4"/>
        <v>0</v>
      </c>
      <c r="AB18" s="106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57">
        <f t="shared" si="5"/>
      </c>
      <c r="AZ18" s="113"/>
      <c r="BA18" s="114"/>
      <c r="BB18" s="57">
        <f t="shared" si="6"/>
      </c>
      <c r="BC18" s="57">
        <f t="shared" si="1"/>
        <v>0</v>
      </c>
      <c r="BD18" s="57">
        <f t="shared" si="2"/>
      </c>
      <c r="BE18" s="57">
        <f t="shared" si="3"/>
      </c>
      <c r="BF18" s="58">
        <f t="shared" si="7"/>
        <v>0</v>
      </c>
      <c r="BG18" s="58">
        <f t="shared" si="9"/>
        <v>0</v>
      </c>
      <c r="BH18" s="58">
        <f t="shared" si="8"/>
      </c>
    </row>
    <row r="19" spans="1:60" ht="14.25">
      <c r="A19" s="86">
        <v>9</v>
      </c>
      <c r="B19" s="77"/>
      <c r="C19" s="108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57">
        <f t="shared" si="4"/>
        <v>0</v>
      </c>
      <c r="AB19" s="106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57">
        <f t="shared" si="5"/>
      </c>
      <c r="AZ19" s="113"/>
      <c r="BA19" s="114"/>
      <c r="BB19" s="57">
        <f t="shared" si="6"/>
      </c>
      <c r="BC19" s="57">
        <f t="shared" si="1"/>
        <v>0</v>
      </c>
      <c r="BD19" s="57">
        <f t="shared" si="2"/>
      </c>
      <c r="BE19" s="57">
        <f t="shared" si="3"/>
      </c>
      <c r="BF19" s="58">
        <f t="shared" si="7"/>
        <v>0</v>
      </c>
      <c r="BG19" s="58">
        <f t="shared" si="9"/>
        <v>0</v>
      </c>
      <c r="BH19" s="58">
        <f t="shared" si="8"/>
      </c>
    </row>
    <row r="20" spans="1:60" ht="14.25">
      <c r="A20" s="86">
        <v>10</v>
      </c>
      <c r="B20" s="77"/>
      <c r="C20" s="108"/>
      <c r="D20" s="106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57">
        <f t="shared" si="4"/>
        <v>0</v>
      </c>
      <c r="AB20" s="106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57">
        <f t="shared" si="5"/>
      </c>
      <c r="AZ20" s="113"/>
      <c r="BA20" s="114"/>
      <c r="BB20" s="57">
        <f t="shared" si="6"/>
      </c>
      <c r="BC20" s="57">
        <f t="shared" si="1"/>
        <v>0</v>
      </c>
      <c r="BD20" s="57">
        <f t="shared" si="2"/>
      </c>
      <c r="BE20" s="57">
        <f t="shared" si="3"/>
      </c>
      <c r="BF20" s="58">
        <f t="shared" si="7"/>
        <v>0</v>
      </c>
      <c r="BG20" s="58">
        <f t="shared" si="9"/>
        <v>0</v>
      </c>
      <c r="BH20" s="58">
        <f t="shared" si="8"/>
      </c>
    </row>
    <row r="21" spans="1:60" ht="14.25">
      <c r="A21" s="86">
        <v>11</v>
      </c>
      <c r="B21" s="77"/>
      <c r="C21" s="108"/>
      <c r="D21" s="106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57">
        <f t="shared" si="4"/>
        <v>0</v>
      </c>
      <c r="AB21" s="106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57">
        <f t="shared" si="5"/>
      </c>
      <c r="AZ21" s="113"/>
      <c r="BA21" s="114"/>
      <c r="BB21" s="57">
        <f t="shared" si="6"/>
      </c>
      <c r="BC21" s="57">
        <f t="shared" si="1"/>
        <v>0</v>
      </c>
      <c r="BD21" s="57">
        <f t="shared" si="2"/>
      </c>
      <c r="BE21" s="57">
        <f t="shared" si="3"/>
      </c>
      <c r="BF21" s="58">
        <f t="shared" si="7"/>
        <v>0</v>
      </c>
      <c r="BG21" s="58">
        <f t="shared" si="9"/>
        <v>0</v>
      </c>
      <c r="BH21" s="58">
        <f t="shared" si="8"/>
      </c>
    </row>
    <row r="22" spans="1:60" ht="14.25">
      <c r="A22" s="86">
        <v>12</v>
      </c>
      <c r="B22" s="77"/>
      <c r="C22" s="108"/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57">
        <f t="shared" si="4"/>
        <v>0</v>
      </c>
      <c r="AB22" s="106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57">
        <f t="shared" si="5"/>
      </c>
      <c r="AZ22" s="113"/>
      <c r="BA22" s="114"/>
      <c r="BB22" s="57">
        <f t="shared" si="6"/>
      </c>
      <c r="BC22" s="57">
        <f t="shared" si="1"/>
        <v>0</v>
      </c>
      <c r="BD22" s="57">
        <f t="shared" si="2"/>
      </c>
      <c r="BE22" s="57">
        <f t="shared" si="3"/>
      </c>
      <c r="BF22" s="58">
        <f t="shared" si="7"/>
        <v>0</v>
      </c>
      <c r="BG22" s="58">
        <f t="shared" si="9"/>
        <v>0</v>
      </c>
      <c r="BH22" s="58">
        <f t="shared" si="8"/>
      </c>
    </row>
    <row r="23" spans="1:60" ht="14.25">
      <c r="A23" s="86">
        <v>13</v>
      </c>
      <c r="B23" s="77"/>
      <c r="C23" s="108"/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57">
        <f t="shared" si="4"/>
        <v>0</v>
      </c>
      <c r="AB23" s="106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57">
        <f t="shared" si="5"/>
      </c>
      <c r="AZ23" s="113"/>
      <c r="BA23" s="114"/>
      <c r="BB23" s="57">
        <f t="shared" si="6"/>
      </c>
      <c r="BC23" s="57">
        <f t="shared" si="1"/>
        <v>0</v>
      </c>
      <c r="BD23" s="57">
        <f t="shared" si="2"/>
      </c>
      <c r="BE23" s="57">
        <f t="shared" si="3"/>
      </c>
      <c r="BF23" s="58">
        <f t="shared" si="7"/>
        <v>0</v>
      </c>
      <c r="BG23" s="58">
        <f t="shared" si="9"/>
        <v>0</v>
      </c>
      <c r="BH23" s="58">
        <f t="shared" si="8"/>
      </c>
    </row>
    <row r="24" spans="1:60" ht="14.25">
      <c r="A24" s="86">
        <v>14</v>
      </c>
      <c r="B24" s="77"/>
      <c r="C24" s="108"/>
      <c r="D24" s="106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57">
        <f t="shared" si="4"/>
        <v>0</v>
      </c>
      <c r="AB24" s="106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57">
        <f t="shared" si="5"/>
      </c>
      <c r="AZ24" s="113"/>
      <c r="BA24" s="114"/>
      <c r="BB24" s="57">
        <f t="shared" si="6"/>
      </c>
      <c r="BC24" s="57">
        <f t="shared" si="1"/>
        <v>0</v>
      </c>
      <c r="BD24" s="57">
        <f t="shared" si="2"/>
      </c>
      <c r="BE24" s="57">
        <f t="shared" si="3"/>
      </c>
      <c r="BF24" s="58">
        <f t="shared" si="7"/>
        <v>0</v>
      </c>
      <c r="BG24" s="58">
        <f t="shared" si="9"/>
        <v>0</v>
      </c>
      <c r="BH24" s="58">
        <f t="shared" si="8"/>
      </c>
    </row>
    <row r="25" spans="1:60" ht="14.25">
      <c r="A25" s="86">
        <v>15</v>
      </c>
      <c r="B25" s="77"/>
      <c r="C25" s="108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57">
        <f t="shared" si="4"/>
        <v>0</v>
      </c>
      <c r="AB25" s="106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57">
        <f t="shared" si="5"/>
      </c>
      <c r="AZ25" s="113"/>
      <c r="BA25" s="114"/>
      <c r="BB25" s="57">
        <f t="shared" si="6"/>
      </c>
      <c r="BC25" s="57">
        <f t="shared" si="1"/>
        <v>0</v>
      </c>
      <c r="BD25" s="57">
        <f t="shared" si="2"/>
      </c>
      <c r="BE25" s="57">
        <f t="shared" si="3"/>
      </c>
      <c r="BF25" s="58">
        <f t="shared" si="7"/>
        <v>0</v>
      </c>
      <c r="BG25" s="58">
        <f t="shared" si="9"/>
        <v>0</v>
      </c>
      <c r="BH25" s="58">
        <f t="shared" si="8"/>
      </c>
    </row>
    <row r="26" spans="1:69" ht="14.25">
      <c r="A26" s="86">
        <v>16</v>
      </c>
      <c r="B26" s="77"/>
      <c r="C26" s="108"/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57">
        <f t="shared" si="4"/>
        <v>0</v>
      </c>
      <c r="AB26" s="106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57">
        <f t="shared" si="5"/>
      </c>
      <c r="AZ26" s="113"/>
      <c r="BA26" s="114"/>
      <c r="BB26" s="57">
        <f t="shared" si="6"/>
      </c>
      <c r="BC26" s="57">
        <f t="shared" si="1"/>
        <v>0</v>
      </c>
      <c r="BD26" s="57">
        <f t="shared" si="2"/>
      </c>
      <c r="BE26" s="57">
        <f t="shared" si="3"/>
      </c>
      <c r="BF26" s="58">
        <f t="shared" si="7"/>
        <v>0</v>
      </c>
      <c r="BG26" s="58">
        <f t="shared" si="9"/>
        <v>0</v>
      </c>
      <c r="BH26" s="58">
        <f t="shared" si="8"/>
      </c>
      <c r="BP26" s="59">
        <f>BN9</f>
        <v>1</v>
      </c>
      <c r="BQ26" s="60">
        <f>BQ9</f>
        <v>0</v>
      </c>
    </row>
    <row r="27" spans="1:69" ht="14.25">
      <c r="A27" s="86">
        <v>17</v>
      </c>
      <c r="B27" s="77"/>
      <c r="C27" s="108"/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57">
        <f t="shared" si="4"/>
        <v>0</v>
      </c>
      <c r="AB27" s="106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57">
        <f t="shared" si="5"/>
      </c>
      <c r="AZ27" s="113"/>
      <c r="BA27" s="114"/>
      <c r="BB27" s="57">
        <f t="shared" si="6"/>
      </c>
      <c r="BC27" s="57">
        <f t="shared" si="1"/>
        <v>0</v>
      </c>
      <c r="BD27" s="57">
        <f t="shared" si="2"/>
      </c>
      <c r="BE27" s="57">
        <f t="shared" si="3"/>
      </c>
      <c r="BF27" s="58">
        <f t="shared" si="7"/>
        <v>0</v>
      </c>
      <c r="BG27" s="58">
        <f t="shared" si="9"/>
        <v>0</v>
      </c>
      <c r="BH27" s="58">
        <f t="shared" si="8"/>
      </c>
      <c r="BP27" s="59">
        <f>BN8</f>
        <v>2</v>
      </c>
      <c r="BQ27" s="60">
        <f>BQ8</f>
        <v>0</v>
      </c>
    </row>
    <row r="28" spans="1:69" ht="14.25">
      <c r="A28" s="86">
        <v>18</v>
      </c>
      <c r="B28" s="77"/>
      <c r="C28" s="108"/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57">
        <f t="shared" si="4"/>
        <v>0</v>
      </c>
      <c r="AB28" s="106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57">
        <f t="shared" si="5"/>
      </c>
      <c r="AZ28" s="113"/>
      <c r="BA28" s="114"/>
      <c r="BB28" s="57">
        <f t="shared" si="6"/>
      </c>
      <c r="BC28" s="57">
        <f t="shared" si="1"/>
        <v>0</v>
      </c>
      <c r="BD28" s="57">
        <f t="shared" si="2"/>
      </c>
      <c r="BE28" s="57">
        <f t="shared" si="3"/>
      </c>
      <c r="BF28" s="58">
        <f t="shared" si="7"/>
        <v>0</v>
      </c>
      <c r="BG28" s="58">
        <f t="shared" si="9"/>
        <v>0</v>
      </c>
      <c r="BH28" s="58">
        <f t="shared" si="8"/>
      </c>
      <c r="BP28" s="59">
        <f>BN7</f>
        <v>3</v>
      </c>
      <c r="BQ28" s="60">
        <f>BQ7</f>
        <v>0</v>
      </c>
    </row>
    <row r="29" spans="1:69" ht="14.25">
      <c r="A29" s="86">
        <v>19</v>
      </c>
      <c r="B29" s="77"/>
      <c r="C29" s="108"/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57">
        <f t="shared" si="4"/>
        <v>0</v>
      </c>
      <c r="AB29" s="106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57">
        <f t="shared" si="5"/>
      </c>
      <c r="AZ29" s="113"/>
      <c r="BA29" s="114"/>
      <c r="BB29" s="57">
        <f t="shared" si="6"/>
      </c>
      <c r="BC29" s="57">
        <f t="shared" si="1"/>
        <v>0</v>
      </c>
      <c r="BD29" s="57">
        <f t="shared" si="2"/>
      </c>
      <c r="BE29" s="57">
        <f t="shared" si="3"/>
      </c>
      <c r="BF29" s="58">
        <f t="shared" si="7"/>
        <v>0</v>
      </c>
      <c r="BG29" s="58">
        <f t="shared" si="9"/>
        <v>0</v>
      </c>
      <c r="BH29" s="58">
        <f t="shared" si="8"/>
      </c>
      <c r="BP29" s="59">
        <f>BN6</f>
        <v>4</v>
      </c>
      <c r="BQ29" s="60">
        <f>BQ6</f>
        <v>0</v>
      </c>
    </row>
    <row r="30" spans="1:72" ht="14.25">
      <c r="A30" s="86">
        <v>20</v>
      </c>
      <c r="B30" s="77"/>
      <c r="C30" s="108"/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57">
        <f t="shared" si="4"/>
        <v>0</v>
      </c>
      <c r="AB30" s="106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57">
        <f t="shared" si="5"/>
      </c>
      <c r="AZ30" s="113"/>
      <c r="BA30" s="114"/>
      <c r="BB30" s="57">
        <f t="shared" si="6"/>
      </c>
      <c r="BC30" s="57">
        <f t="shared" si="1"/>
        <v>0</v>
      </c>
      <c r="BD30" s="57">
        <f t="shared" si="2"/>
      </c>
      <c r="BE30" s="57">
        <f t="shared" si="3"/>
      </c>
      <c r="BF30" s="58">
        <f t="shared" si="7"/>
        <v>0</v>
      </c>
      <c r="BG30" s="58">
        <f t="shared" si="9"/>
        <v>0</v>
      </c>
      <c r="BH30" s="58">
        <f t="shared" si="8"/>
      </c>
      <c r="BP30" s="59">
        <f>BN5</f>
        <v>5</v>
      </c>
      <c r="BQ30" s="60">
        <f>BQ5</f>
        <v>0</v>
      </c>
      <c r="BT30" t="s">
        <v>24</v>
      </c>
    </row>
    <row r="31" spans="1:69" ht="14.25">
      <c r="A31" s="86">
        <v>21</v>
      </c>
      <c r="B31" s="77"/>
      <c r="C31" s="108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57">
        <f t="shared" si="4"/>
        <v>0</v>
      </c>
      <c r="AB31" s="106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57">
        <f t="shared" si="5"/>
      </c>
      <c r="AZ31" s="113"/>
      <c r="BA31" s="114"/>
      <c r="BB31" s="57">
        <f t="shared" si="6"/>
      </c>
      <c r="BC31" s="57">
        <f t="shared" si="1"/>
        <v>0</v>
      </c>
      <c r="BD31" s="57">
        <f t="shared" si="2"/>
      </c>
      <c r="BE31" s="57">
        <f t="shared" si="3"/>
      </c>
      <c r="BF31" s="58">
        <f t="shared" si="7"/>
        <v>0</v>
      </c>
      <c r="BG31" s="58">
        <f t="shared" si="9"/>
        <v>0</v>
      </c>
      <c r="BH31" s="58">
        <f t="shared" si="8"/>
      </c>
      <c r="BP31" s="59">
        <f>BN3</f>
        <v>6</v>
      </c>
      <c r="BQ31" s="60">
        <f>BQ3</f>
        <v>0</v>
      </c>
    </row>
    <row r="32" spans="1:60" ht="14.25">
      <c r="A32" s="86">
        <v>22</v>
      </c>
      <c r="B32" s="77"/>
      <c r="C32" s="108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57">
        <f t="shared" si="4"/>
        <v>0</v>
      </c>
      <c r="AB32" s="106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57">
        <f t="shared" si="5"/>
      </c>
      <c r="AZ32" s="113"/>
      <c r="BA32" s="114"/>
      <c r="BB32" s="57">
        <f t="shared" si="6"/>
      </c>
      <c r="BC32" s="57">
        <f t="shared" si="1"/>
        <v>0</v>
      </c>
      <c r="BD32" s="57">
        <f t="shared" si="2"/>
      </c>
      <c r="BE32" s="57">
        <f t="shared" si="3"/>
      </c>
      <c r="BF32" s="58">
        <f t="shared" si="7"/>
        <v>0</v>
      </c>
      <c r="BG32" s="58">
        <f t="shared" si="9"/>
        <v>0</v>
      </c>
      <c r="BH32" s="58">
        <f t="shared" si="8"/>
      </c>
    </row>
    <row r="33" spans="1:60" ht="14.25">
      <c r="A33" s="86">
        <v>23</v>
      </c>
      <c r="B33" s="77"/>
      <c r="C33" s="108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57">
        <f t="shared" si="4"/>
        <v>0</v>
      </c>
      <c r="AB33" s="106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57">
        <f t="shared" si="5"/>
      </c>
      <c r="AZ33" s="113"/>
      <c r="BA33" s="114"/>
      <c r="BB33" s="57">
        <f t="shared" si="6"/>
      </c>
      <c r="BC33" s="57">
        <f t="shared" si="1"/>
        <v>0</v>
      </c>
      <c r="BD33" s="57">
        <f t="shared" si="2"/>
      </c>
      <c r="BE33" s="57">
        <f t="shared" si="3"/>
      </c>
      <c r="BF33" s="58">
        <f t="shared" si="7"/>
        <v>0</v>
      </c>
      <c r="BG33" s="58">
        <f t="shared" si="9"/>
        <v>0</v>
      </c>
      <c r="BH33" s="58">
        <f t="shared" si="8"/>
      </c>
    </row>
    <row r="34" spans="1:60" ht="14.25">
      <c r="A34" s="86">
        <v>24</v>
      </c>
      <c r="B34" s="77"/>
      <c r="C34" s="108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57">
        <f t="shared" si="4"/>
        <v>0</v>
      </c>
      <c r="AB34" s="106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57">
        <f t="shared" si="5"/>
      </c>
      <c r="AZ34" s="113"/>
      <c r="BA34" s="114"/>
      <c r="BB34" s="57">
        <f t="shared" si="6"/>
      </c>
      <c r="BC34" s="57">
        <f t="shared" si="1"/>
        <v>0</v>
      </c>
      <c r="BD34" s="57">
        <f t="shared" si="2"/>
      </c>
      <c r="BE34" s="57">
        <f t="shared" si="3"/>
      </c>
      <c r="BF34" s="58">
        <f t="shared" si="7"/>
        <v>0</v>
      </c>
      <c r="BG34" s="58">
        <f t="shared" si="9"/>
        <v>0</v>
      </c>
      <c r="BH34" s="58">
        <f t="shared" si="8"/>
      </c>
    </row>
    <row r="35" spans="1:60" ht="14.25">
      <c r="A35" s="86">
        <v>25</v>
      </c>
      <c r="B35" s="77"/>
      <c r="C35" s="108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57">
        <f t="shared" si="4"/>
        <v>0</v>
      </c>
      <c r="AB35" s="106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57">
        <f t="shared" si="5"/>
      </c>
      <c r="AZ35" s="113"/>
      <c r="BA35" s="114"/>
      <c r="BB35" s="57">
        <f t="shared" si="6"/>
      </c>
      <c r="BC35" s="57">
        <f t="shared" si="1"/>
        <v>0</v>
      </c>
      <c r="BD35" s="57">
        <f t="shared" si="2"/>
      </c>
      <c r="BE35" s="57">
        <f t="shared" si="3"/>
      </c>
      <c r="BF35" s="58">
        <f t="shared" si="7"/>
        <v>0</v>
      </c>
      <c r="BG35" s="58">
        <f t="shared" si="9"/>
        <v>0</v>
      </c>
      <c r="BH35" s="58">
        <f t="shared" si="8"/>
      </c>
    </row>
    <row r="36" spans="1:60" ht="14.25">
      <c r="A36" s="86">
        <v>26</v>
      </c>
      <c r="B36" s="109"/>
      <c r="C36" s="110"/>
      <c r="D36" s="10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57">
        <f t="shared" si="4"/>
        <v>0</v>
      </c>
      <c r="AB36" s="106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57">
        <f t="shared" si="5"/>
      </c>
      <c r="AZ36" s="113"/>
      <c r="BA36" s="114"/>
      <c r="BB36" s="57">
        <f t="shared" si="6"/>
      </c>
      <c r="BC36" s="57">
        <f t="shared" si="1"/>
        <v>0</v>
      </c>
      <c r="BD36" s="57">
        <f t="shared" si="2"/>
      </c>
      <c r="BE36" s="57">
        <f t="shared" si="3"/>
      </c>
      <c r="BF36" s="58">
        <f t="shared" si="7"/>
        <v>0</v>
      </c>
      <c r="BG36" s="58">
        <f t="shared" si="9"/>
        <v>0</v>
      </c>
      <c r="BH36" s="58">
        <f t="shared" si="8"/>
      </c>
    </row>
    <row r="37" spans="1:60" ht="14.25">
      <c r="A37" s="86">
        <v>27</v>
      </c>
      <c r="B37" s="109"/>
      <c r="C37" s="110"/>
      <c r="D37" s="10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57">
        <f t="shared" si="4"/>
        <v>0</v>
      </c>
      <c r="AB37" s="106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57">
        <f t="shared" si="5"/>
      </c>
      <c r="AZ37" s="113"/>
      <c r="BA37" s="114"/>
      <c r="BB37" s="57">
        <f t="shared" si="6"/>
      </c>
      <c r="BC37" s="57">
        <f t="shared" si="1"/>
        <v>0</v>
      </c>
      <c r="BD37" s="57">
        <f t="shared" si="2"/>
      </c>
      <c r="BE37" s="57">
        <f t="shared" si="3"/>
      </c>
      <c r="BF37" s="58">
        <f t="shared" si="7"/>
        <v>0</v>
      </c>
      <c r="BG37" s="58">
        <f t="shared" si="9"/>
        <v>0</v>
      </c>
      <c r="BH37" s="58">
        <f t="shared" si="8"/>
      </c>
    </row>
    <row r="38" spans="1:60" ht="14.25">
      <c r="A38" s="86">
        <v>28</v>
      </c>
      <c r="B38" s="109"/>
      <c r="C38" s="110"/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57">
        <f t="shared" si="4"/>
        <v>0</v>
      </c>
      <c r="AB38" s="106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57">
        <f t="shared" si="5"/>
      </c>
      <c r="AZ38" s="113"/>
      <c r="BA38" s="114"/>
      <c r="BB38" s="57">
        <f t="shared" si="6"/>
      </c>
      <c r="BC38" s="57">
        <f t="shared" si="1"/>
        <v>0</v>
      </c>
      <c r="BD38" s="57">
        <f t="shared" si="2"/>
      </c>
      <c r="BE38" s="57">
        <f t="shared" si="3"/>
      </c>
      <c r="BF38" s="58">
        <f t="shared" si="7"/>
        <v>0</v>
      </c>
      <c r="BG38" s="58">
        <f t="shared" si="9"/>
        <v>0</v>
      </c>
      <c r="BH38" s="58">
        <f t="shared" si="8"/>
      </c>
    </row>
    <row r="39" spans="1:60" ht="14.25">
      <c r="A39" s="86">
        <v>29</v>
      </c>
      <c r="B39" s="109"/>
      <c r="C39" s="110"/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57">
        <f t="shared" si="4"/>
        <v>0</v>
      </c>
      <c r="AB39" s="106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57">
        <f t="shared" si="5"/>
      </c>
      <c r="AZ39" s="113"/>
      <c r="BA39" s="114"/>
      <c r="BB39" s="57">
        <f t="shared" si="6"/>
      </c>
      <c r="BC39" s="57">
        <f t="shared" si="1"/>
        <v>0</v>
      </c>
      <c r="BD39" s="57">
        <f>AY39</f>
      </c>
      <c r="BE39" s="57">
        <f>BB39</f>
      </c>
      <c r="BF39" s="58">
        <f>IF(BC39="","",SUM(BC39:BE39))</f>
        <v>0</v>
      </c>
      <c r="BG39" s="58">
        <f>IF(BF39="","",ROUND(BF39,0))</f>
        <v>0</v>
      </c>
      <c r="BH39" s="58"/>
    </row>
    <row r="40" spans="1:60" ht="14.25">
      <c r="A40" s="86">
        <v>30</v>
      </c>
      <c r="B40" s="109"/>
      <c r="C40" s="110"/>
      <c r="D40" s="10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57">
        <f t="shared" si="4"/>
        <v>0</v>
      </c>
      <c r="AB40" s="106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57">
        <f t="shared" si="5"/>
      </c>
      <c r="AZ40" s="113"/>
      <c r="BA40" s="114"/>
      <c r="BB40" s="57">
        <f t="shared" si="6"/>
      </c>
      <c r="BC40" s="57">
        <f t="shared" si="1"/>
        <v>0</v>
      </c>
      <c r="BD40" s="57">
        <f>AY40</f>
      </c>
      <c r="BE40" s="57">
        <f>BB40</f>
      </c>
      <c r="BF40" s="58">
        <f>IF(BC40="","",SUM(BC40:BE40))</f>
        <v>0</v>
      </c>
      <c r="BG40" s="58">
        <f>IF(BF40="","",ROUND(BF40,0))</f>
        <v>0</v>
      </c>
      <c r="BH40" s="58"/>
    </row>
    <row r="41" spans="1:60" ht="14.25">
      <c r="A41" s="86">
        <v>31</v>
      </c>
      <c r="B41" s="109"/>
      <c r="C41" s="110"/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57">
        <f t="shared" si="4"/>
        <v>0</v>
      </c>
      <c r="AB41" s="106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57">
        <f t="shared" si="5"/>
      </c>
      <c r="AZ41" s="113"/>
      <c r="BA41" s="114"/>
      <c r="BB41" s="57">
        <f t="shared" si="6"/>
      </c>
      <c r="BC41" s="57">
        <f t="shared" si="1"/>
        <v>0</v>
      </c>
      <c r="BD41" s="57">
        <f>AY41</f>
      </c>
      <c r="BE41" s="57">
        <f>BB41</f>
      </c>
      <c r="BF41" s="58">
        <f>IF(BC41="","",SUM(BC41:BE41))</f>
        <v>0</v>
      </c>
      <c r="BG41" s="58">
        <f>IF(BF41="","",ROUND(BF41,0))</f>
        <v>0</v>
      </c>
      <c r="BH41" s="58"/>
    </row>
    <row r="42" spans="1:60" ht="14.25">
      <c r="A42" s="86">
        <v>32</v>
      </c>
      <c r="B42" s="109"/>
      <c r="C42" s="110"/>
      <c r="D42" s="10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57">
        <f t="shared" si="4"/>
        <v>0</v>
      </c>
      <c r="AB42" s="106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57">
        <f t="shared" si="5"/>
      </c>
      <c r="AZ42" s="113"/>
      <c r="BA42" s="114"/>
      <c r="BB42" s="57">
        <f t="shared" si="6"/>
      </c>
      <c r="BC42" s="57">
        <f t="shared" si="1"/>
        <v>0</v>
      </c>
      <c r="BD42" s="57">
        <f t="shared" si="2"/>
      </c>
      <c r="BE42" s="57">
        <f t="shared" si="3"/>
      </c>
      <c r="BF42" s="58">
        <f>IF(BC42="","",SUM(BC42:BE42))</f>
        <v>0</v>
      </c>
      <c r="BG42" s="58">
        <f>IF(BF42="","",ROUND(BF42,0))</f>
        <v>0</v>
      </c>
      <c r="BH42" s="58">
        <f>IF(BE42="","",IF(D42="","",VLOOKUP(BG42,Benotung,3)))</f>
      </c>
    </row>
    <row r="43" spans="1:60" ht="14.25">
      <c r="A43" s="86">
        <v>33</v>
      </c>
      <c r="B43" s="109"/>
      <c r="C43" s="110"/>
      <c r="D43" s="10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57">
        <f t="shared" si="4"/>
        <v>0</v>
      </c>
      <c r="AB43" s="106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57">
        <f t="shared" si="5"/>
      </c>
      <c r="AZ43" s="113"/>
      <c r="BA43" s="114"/>
      <c r="BB43" s="57">
        <f>IF(COUNT(AZ43:BA43)=0,"",SUM(AZ43:BA43))</f>
      </c>
      <c r="BC43" s="57">
        <f t="shared" si="1"/>
        <v>0</v>
      </c>
      <c r="BD43" s="57">
        <f t="shared" si="2"/>
      </c>
      <c r="BE43" s="57">
        <f t="shared" si="3"/>
      </c>
      <c r="BF43" s="58">
        <f t="shared" si="7"/>
        <v>0</v>
      </c>
      <c r="BG43" s="58">
        <f t="shared" si="9"/>
        <v>0</v>
      </c>
      <c r="BH43" s="58">
        <f>IF(BE43="","",IF(D43="","",VLOOKUP(BG43,Benotung,3)))</f>
      </c>
    </row>
    <row r="44" spans="1:60" ht="14.25">
      <c r="A44" s="86">
        <v>34</v>
      </c>
      <c r="B44" s="109"/>
      <c r="C44" s="110"/>
      <c r="D44" s="10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57">
        <f t="shared" si="4"/>
        <v>0</v>
      </c>
      <c r="AB44" s="106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57">
        <f t="shared" si="5"/>
      </c>
      <c r="AZ44" s="113"/>
      <c r="BA44" s="114"/>
      <c r="BB44" s="57">
        <f>IF(COUNT(AZ44:BA44)=0,"",SUM(AZ44:BA44))</f>
      </c>
      <c r="BC44" s="57">
        <f t="shared" si="1"/>
        <v>0</v>
      </c>
      <c r="BD44" s="57">
        <f t="shared" si="2"/>
      </c>
      <c r="BE44" s="57">
        <f t="shared" si="3"/>
      </c>
      <c r="BF44" s="58">
        <f t="shared" si="7"/>
        <v>0</v>
      </c>
      <c r="BG44" s="58">
        <f t="shared" si="9"/>
        <v>0</v>
      </c>
      <c r="BH44" s="58">
        <f>IF(BE44="","",IF(D44="","",VLOOKUP(BG44,Benotung,3)))</f>
      </c>
    </row>
    <row r="45" spans="1:60" ht="15" thickBot="1">
      <c r="A45" s="87">
        <v>35</v>
      </c>
      <c r="B45" s="111"/>
      <c r="C45" s="112"/>
      <c r="D45" s="106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57">
        <f t="shared" si="4"/>
        <v>0</v>
      </c>
      <c r="AB45" s="106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61">
        <f t="shared" si="5"/>
      </c>
      <c r="AZ45" s="115"/>
      <c r="BA45" s="116"/>
      <c r="BB45" s="61">
        <f>IF(COUNT(AZ45:BA45)=0,"",SUM(AZ45:BA45))</f>
      </c>
      <c r="BC45" s="61">
        <f t="shared" si="1"/>
        <v>0</v>
      </c>
      <c r="BD45" s="61">
        <f t="shared" si="2"/>
      </c>
      <c r="BE45" s="61">
        <f t="shared" si="3"/>
      </c>
      <c r="BF45" s="62">
        <f t="shared" si="7"/>
        <v>0</v>
      </c>
      <c r="BG45" s="62">
        <f t="shared" si="9"/>
        <v>0</v>
      </c>
      <c r="BH45" s="62">
        <f>IF(BE45="","",IF(D45="","",VLOOKUP(BG45,Benotung,3)))</f>
      </c>
    </row>
    <row r="46" spans="1:71" ht="13.5" thickBot="1">
      <c r="A46" s="138" t="s">
        <v>17</v>
      </c>
      <c r="B46" s="139"/>
      <c r="C46" s="140"/>
      <c r="D46" s="53">
        <f aca="true" t="shared" si="10" ref="D46:Z46">SUM(D11:D45)</f>
        <v>0</v>
      </c>
      <c r="E46" s="54">
        <f t="shared" si="10"/>
        <v>0</v>
      </c>
      <c r="F46" s="54">
        <f t="shared" si="10"/>
        <v>0</v>
      </c>
      <c r="G46" s="54">
        <f t="shared" si="10"/>
        <v>0</v>
      </c>
      <c r="H46" s="54">
        <f t="shared" si="10"/>
        <v>0</v>
      </c>
      <c r="I46" s="54">
        <f t="shared" si="10"/>
        <v>0</v>
      </c>
      <c r="J46" s="54">
        <f t="shared" si="10"/>
        <v>0</v>
      </c>
      <c r="K46" s="54">
        <f t="shared" si="10"/>
        <v>0</v>
      </c>
      <c r="L46" s="54">
        <f t="shared" si="10"/>
        <v>0</v>
      </c>
      <c r="M46" s="54">
        <f t="shared" si="10"/>
        <v>0</v>
      </c>
      <c r="N46" s="54">
        <f t="shared" si="10"/>
        <v>0</v>
      </c>
      <c r="O46" s="54">
        <f t="shared" si="10"/>
        <v>0</v>
      </c>
      <c r="P46" s="54">
        <f t="shared" si="10"/>
        <v>0</v>
      </c>
      <c r="Q46" s="54">
        <f t="shared" si="10"/>
        <v>0</v>
      </c>
      <c r="R46" s="54">
        <f t="shared" si="10"/>
        <v>0</v>
      </c>
      <c r="S46" s="54">
        <f t="shared" si="10"/>
        <v>0</v>
      </c>
      <c r="T46" s="54">
        <f t="shared" si="10"/>
        <v>0</v>
      </c>
      <c r="U46" s="54">
        <f t="shared" si="10"/>
        <v>0</v>
      </c>
      <c r="V46" s="54">
        <f t="shared" si="10"/>
        <v>0</v>
      </c>
      <c r="W46" s="54">
        <f t="shared" si="10"/>
        <v>0</v>
      </c>
      <c r="X46" s="54">
        <f t="shared" si="10"/>
        <v>0</v>
      </c>
      <c r="Y46" s="54">
        <f t="shared" si="10"/>
        <v>0</v>
      </c>
      <c r="Z46" s="54">
        <f t="shared" si="10"/>
        <v>0</v>
      </c>
      <c r="AA46" s="55"/>
      <c r="AB46" s="53">
        <f aca="true" t="shared" si="11" ref="AB46:AX46">SUM(AB11:AB45)</f>
        <v>0</v>
      </c>
      <c r="AC46" s="63">
        <f t="shared" si="11"/>
        <v>0</v>
      </c>
      <c r="AD46" s="63">
        <f t="shared" si="11"/>
        <v>0</v>
      </c>
      <c r="AE46" s="63">
        <f t="shared" si="11"/>
        <v>0</v>
      </c>
      <c r="AF46" s="63">
        <f t="shared" si="11"/>
        <v>0</v>
      </c>
      <c r="AG46" s="63">
        <f t="shared" si="11"/>
        <v>0</v>
      </c>
      <c r="AH46" s="63">
        <f t="shared" si="11"/>
        <v>0</v>
      </c>
      <c r="AI46" s="63">
        <f t="shared" si="11"/>
        <v>0</v>
      </c>
      <c r="AJ46" s="63">
        <f t="shared" si="11"/>
        <v>0</v>
      </c>
      <c r="AK46" s="63">
        <f t="shared" si="11"/>
        <v>0</v>
      </c>
      <c r="AL46" s="63">
        <f t="shared" si="11"/>
        <v>0</v>
      </c>
      <c r="AM46" s="63">
        <f aca="true" t="shared" si="12" ref="AM46:AV46">SUM(AM11:AM45)</f>
        <v>0</v>
      </c>
      <c r="AN46" s="63">
        <f t="shared" si="12"/>
        <v>0</v>
      </c>
      <c r="AO46" s="63">
        <f t="shared" si="12"/>
        <v>0</v>
      </c>
      <c r="AP46" s="63">
        <f>SUM(AP11:AP45)</f>
        <v>0</v>
      </c>
      <c r="AQ46" s="63">
        <f>SUM(AQ11:AQ45)</f>
        <v>0</v>
      </c>
      <c r="AR46" s="63">
        <f t="shared" si="12"/>
        <v>0</v>
      </c>
      <c r="AS46" s="63">
        <f t="shared" si="12"/>
        <v>0</v>
      </c>
      <c r="AT46" s="63">
        <f>SUM(AT11:AT45)</f>
        <v>0</v>
      </c>
      <c r="AU46" s="63">
        <f t="shared" si="12"/>
        <v>0</v>
      </c>
      <c r="AV46" s="63">
        <f t="shared" si="12"/>
        <v>0</v>
      </c>
      <c r="AW46" s="63">
        <f t="shared" si="11"/>
        <v>0</v>
      </c>
      <c r="AX46" s="63">
        <f t="shared" si="11"/>
        <v>0</v>
      </c>
      <c r="AY46" s="55"/>
      <c r="AZ46" s="64">
        <f>SUM(AZ11:AZ45)</f>
        <v>0</v>
      </c>
      <c r="BA46" s="63">
        <f>SUM(BA11:BA45)</f>
        <v>0</v>
      </c>
      <c r="BB46" s="65"/>
      <c r="BC46" s="65"/>
      <c r="BD46" s="65"/>
      <c r="BE46" s="65"/>
      <c r="BF46" s="65"/>
      <c r="BG46" s="65"/>
      <c r="BH46" s="65"/>
      <c r="BJ46" s="75"/>
      <c r="BK46" s="75"/>
      <c r="BL46" s="75"/>
      <c r="BM46" s="75"/>
      <c r="BN46" s="75"/>
      <c r="BO46" s="75"/>
      <c r="BP46" s="75"/>
      <c r="BQ46" s="75"/>
      <c r="BR46" s="75"/>
      <c r="BS46" s="75"/>
    </row>
    <row r="47" spans="1:60" ht="13.5" thickBot="1">
      <c r="A47" s="135" t="s">
        <v>18</v>
      </c>
      <c r="B47" s="136"/>
      <c r="C47" s="137"/>
      <c r="D47" s="66">
        <f aca="true" t="shared" si="13" ref="D47:BA47">IF(ISERROR(AVERAGE(D11:D45)),"",AVERAGE(D11:D45))</f>
      </c>
      <c r="E47" s="67">
        <f t="shared" si="13"/>
      </c>
      <c r="F47" s="67">
        <f t="shared" si="13"/>
      </c>
      <c r="G47" s="67">
        <f t="shared" si="13"/>
      </c>
      <c r="H47" s="67">
        <f t="shared" si="13"/>
      </c>
      <c r="I47" s="67">
        <f t="shared" si="13"/>
      </c>
      <c r="J47" s="67">
        <f t="shared" si="13"/>
      </c>
      <c r="K47" s="67">
        <f t="shared" si="13"/>
      </c>
      <c r="L47" s="67">
        <f t="shared" si="13"/>
      </c>
      <c r="M47" s="67">
        <f t="shared" si="13"/>
      </c>
      <c r="N47" s="67">
        <f t="shared" si="13"/>
      </c>
      <c r="O47" s="67">
        <f t="shared" si="13"/>
      </c>
      <c r="P47" s="67">
        <f t="shared" si="13"/>
      </c>
      <c r="Q47" s="67">
        <f t="shared" si="13"/>
      </c>
      <c r="R47" s="67">
        <f t="shared" si="13"/>
      </c>
      <c r="S47" s="67">
        <f t="shared" si="13"/>
      </c>
      <c r="T47" s="67">
        <f t="shared" si="13"/>
      </c>
      <c r="U47" s="67">
        <f t="shared" si="13"/>
      </c>
      <c r="V47" s="67">
        <f t="shared" si="13"/>
      </c>
      <c r="W47" s="67">
        <f t="shared" si="13"/>
      </c>
      <c r="X47" s="67">
        <f t="shared" si="13"/>
      </c>
      <c r="Y47" s="67">
        <f t="shared" si="13"/>
      </c>
      <c r="Z47" s="67">
        <f t="shared" si="13"/>
      </c>
      <c r="AA47" s="68">
        <f t="shared" si="13"/>
        <v>0</v>
      </c>
      <c r="AB47" s="69">
        <f t="shared" si="13"/>
      </c>
      <c r="AC47" s="70">
        <f t="shared" si="13"/>
      </c>
      <c r="AD47" s="70">
        <f t="shared" si="13"/>
      </c>
      <c r="AE47" s="70">
        <f t="shared" si="13"/>
      </c>
      <c r="AF47" s="70">
        <f t="shared" si="13"/>
      </c>
      <c r="AG47" s="70">
        <f t="shared" si="13"/>
      </c>
      <c r="AH47" s="70">
        <f t="shared" si="13"/>
      </c>
      <c r="AI47" s="70">
        <f t="shared" si="13"/>
      </c>
      <c r="AJ47" s="70">
        <f t="shared" si="13"/>
      </c>
      <c r="AK47" s="70">
        <f t="shared" si="13"/>
      </c>
      <c r="AL47" s="70">
        <f t="shared" si="13"/>
      </c>
      <c r="AM47" s="70">
        <f aca="true" t="shared" si="14" ref="AM47:AV47">IF(ISERROR(AVERAGE(AM11:AM45)),"",AVERAGE(AM11:AM45))</f>
      </c>
      <c r="AN47" s="70">
        <f t="shared" si="14"/>
      </c>
      <c r="AO47" s="70">
        <f t="shared" si="14"/>
      </c>
      <c r="AP47" s="70">
        <f>IF(ISERROR(AVERAGE(AP11:AP45)),"",AVERAGE(AP11:AP45))</f>
      </c>
      <c r="AQ47" s="70">
        <f>IF(ISERROR(AVERAGE(AQ11:AQ45)),"",AVERAGE(AQ11:AQ45))</f>
      </c>
      <c r="AR47" s="70">
        <f t="shared" si="14"/>
      </c>
      <c r="AS47" s="70">
        <f t="shared" si="14"/>
      </c>
      <c r="AT47" s="70">
        <f>IF(ISERROR(AVERAGE(AT11:AT45)),"",AVERAGE(AT11:AT45))</f>
      </c>
      <c r="AU47" s="70">
        <f t="shared" si="14"/>
      </c>
      <c r="AV47" s="70">
        <f t="shared" si="14"/>
      </c>
      <c r="AW47" s="70">
        <f t="shared" si="13"/>
      </c>
      <c r="AX47" s="70">
        <f t="shared" si="13"/>
      </c>
      <c r="AY47" s="68">
        <f t="shared" si="13"/>
      </c>
      <c r="AZ47" s="71">
        <f t="shared" si="13"/>
      </c>
      <c r="BA47" s="72">
        <f t="shared" si="13"/>
      </c>
      <c r="BB47" s="73">
        <f>IF(ISERROR(AVERAGE(BB11:BB45)),"",AVERAGE(BB11:BB45))</f>
      </c>
      <c r="BC47" s="73">
        <f>AA47</f>
        <v>0</v>
      </c>
      <c r="BD47" s="74">
        <f>AY47</f>
      </c>
      <c r="BE47" s="73">
        <f>BB47</f>
      </c>
      <c r="BF47" s="73">
        <f>IF(ISERROR(AVERAGE(BF11:BF45)),"",AVERAGE(BF11:BF45))</f>
        <v>0</v>
      </c>
      <c r="BG47" s="73"/>
      <c r="BH47" s="73">
        <f>IF(ISERROR(AVERAGE(BH11:BH45)),"",AVERAGE(BH11:BH45))</f>
      </c>
    </row>
    <row r="48" spans="27:28" ht="12.75">
      <c r="AA48" s="5"/>
      <c r="AB48" s="5"/>
    </row>
    <row r="49" ht="12.75">
      <c r="BI49" s="75"/>
    </row>
    <row r="51" spans="1:71" s="75" customFormat="1" ht="12.75">
      <c r="A51"/>
      <c r="B51"/>
      <c r="C5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</sheetData>
  <sheetProtection/>
  <mergeCells count="13">
    <mergeCell ref="A9:C9"/>
    <mergeCell ref="A10:C10"/>
    <mergeCell ref="A46:C46"/>
    <mergeCell ref="A47:C47"/>
    <mergeCell ref="BJ2:BN2"/>
    <mergeCell ref="BR2:BS2"/>
    <mergeCell ref="BR3:BS5"/>
    <mergeCell ref="B5:C5"/>
    <mergeCell ref="B6:C6"/>
    <mergeCell ref="D8:Z8"/>
    <mergeCell ref="AB8:AX8"/>
    <mergeCell ref="AZ8:BA8"/>
    <mergeCell ref="H5:AP5"/>
  </mergeCells>
  <dataValidations count="5">
    <dataValidation type="decimal" allowBlank="1" showInputMessage="1" showErrorMessage="1" sqref="J11:N45 P11:Q45 S11:Z45 AB11:AG45 AL11:AL45 AO11:AO45 D11:G45 AQ11:AR45 AU11:AV45">
      <formula1>0</formula1>
      <formula2>1</formula2>
    </dataValidation>
    <dataValidation type="decimal" allowBlank="1" showInputMessage="1" showErrorMessage="1" sqref="H11:H45">
      <formula1>0</formula1>
      <formula2>3</formula2>
    </dataValidation>
    <dataValidation type="decimal" allowBlank="1" showInputMessage="1" showErrorMessage="1" sqref="O11:O45 R11:R45 AH11:AK45 AM11:AN45 AS11:AT45 I11:I45 AW11:AX45">
      <formula1>0</formula1>
      <formula2>2</formula2>
    </dataValidation>
    <dataValidation type="decimal" allowBlank="1" showInputMessage="1" showErrorMessage="1" sqref="AP11:AP45">
      <formula1>0</formula1>
      <formula2>4</formula2>
    </dataValidation>
    <dataValidation type="decimal" allowBlank="1" showInputMessage="1" showErrorMessage="1" sqref="AZ11:BA45">
      <formula1>0</formula1>
      <formula2>10</formula2>
    </dataValidation>
  </dataValidations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Prill</dc:creator>
  <cp:keywords/>
  <dc:description/>
  <cp:lastModifiedBy>Matthias</cp:lastModifiedBy>
  <cp:lastPrinted>2008-06-03T21:42:39Z</cp:lastPrinted>
  <dcterms:created xsi:type="dcterms:W3CDTF">2008-05-27T20:42:40Z</dcterms:created>
  <dcterms:modified xsi:type="dcterms:W3CDTF">2011-05-21T15:10:50Z</dcterms:modified>
  <cp:category/>
  <cp:version/>
  <cp:contentType/>
  <cp:contentStatus/>
</cp:coreProperties>
</file>