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S:\Ref33-Logistikstelle\02_ABA\ABA 2018\03_Bewertungen\Eingabehilfen2018\2018FSL9\MA\Nachschreibtermin\"/>
    </mc:Choice>
  </mc:AlternateContent>
  <bookViews>
    <workbookView xWindow="360" yWindow="120" windowWidth="15195" windowHeight="12525" tabRatio="693"/>
  </bookViews>
  <sheets>
    <sheet name="2018 Ma_NT_FSL 9" sheetId="7" r:id="rId1"/>
  </sheets>
  <definedNames>
    <definedName name="_xlnm.Print_Area" localSheetId="0">'2018 Ma_NT_FSL 9'!$A$1:$AU$51</definedName>
  </definedNames>
  <calcPr calcId="152511"/>
</workbook>
</file>

<file path=xl/calcChain.xml><?xml version="1.0" encoding="utf-8"?>
<calcChain xmlns="http://schemas.openxmlformats.org/spreadsheetml/2006/main">
  <c r="AS39" i="7" l="1"/>
  <c r="AS38" i="7"/>
  <c r="AS37" i="7"/>
  <c r="AS36" i="7"/>
  <c r="AS35" i="7"/>
  <c r="AS34" i="7"/>
  <c r="AS33" i="7"/>
  <c r="AS32" i="7"/>
  <c r="AS31" i="7"/>
  <c r="AS30" i="7"/>
  <c r="AS29" i="7"/>
  <c r="AS28" i="7"/>
  <c r="AS27" i="7"/>
  <c r="AS26" i="7"/>
  <c r="AS25" i="7"/>
  <c r="AS24" i="7"/>
  <c r="AS23" i="7"/>
  <c r="AS22" i="7"/>
  <c r="AS21" i="7"/>
  <c r="AS20" i="7"/>
  <c r="AS19" i="7"/>
  <c r="AS18" i="7"/>
  <c r="AS17" i="7"/>
  <c r="AS16" i="7"/>
  <c r="AS15" i="7"/>
  <c r="AS14" i="7"/>
  <c r="AS13" i="7"/>
  <c r="AS12" i="7"/>
  <c r="AS11" i="7"/>
  <c r="AS10" i="7"/>
  <c r="AS9" i="7"/>
  <c r="AS8" i="7"/>
  <c r="AS7" i="7"/>
  <c r="AS6" i="7"/>
  <c r="AQ39" i="7" l="1"/>
  <c r="AQ38" i="7"/>
  <c r="AQ37" i="7"/>
  <c r="AQ36" i="7"/>
  <c r="AQ35" i="7"/>
  <c r="AQ34" i="7"/>
  <c r="AQ33" i="7"/>
  <c r="AQ32" i="7"/>
  <c r="AQ31" i="7"/>
  <c r="AQ30" i="7"/>
  <c r="AQ29" i="7"/>
  <c r="AQ28" i="7"/>
  <c r="AQ27" i="7"/>
  <c r="AQ26" i="7"/>
  <c r="AQ25" i="7"/>
  <c r="AQ24" i="7"/>
  <c r="AQ23" i="7"/>
  <c r="AQ22" i="7"/>
  <c r="AQ21" i="7"/>
  <c r="AQ20" i="7"/>
  <c r="AQ19" i="7"/>
  <c r="AQ18" i="7"/>
  <c r="AQ17" i="7"/>
  <c r="AQ16" i="7"/>
  <c r="AQ15" i="7"/>
  <c r="AQ14" i="7"/>
  <c r="AQ13" i="7"/>
  <c r="AQ12" i="7"/>
  <c r="AQ11" i="7"/>
  <c r="AQ10" i="7"/>
  <c r="AQ9" i="7"/>
  <c r="AQ8" i="7"/>
  <c r="AQ7" i="7"/>
  <c r="AQ6" i="7"/>
  <c r="BB7" i="7" l="1"/>
  <c r="BB8" i="7"/>
  <c r="BA5" i="7"/>
  <c r="BA8" i="7"/>
  <c r="BA7" i="7"/>
  <c r="BB6" i="7"/>
  <c r="BB5" i="7"/>
  <c r="BA6" i="7"/>
  <c r="AY8" i="7" l="1"/>
  <c r="AX8" i="7"/>
  <c r="AY7" i="7"/>
  <c r="AX7" i="7"/>
  <c r="AY6" i="7"/>
  <c r="AX6" i="7"/>
  <c r="AY5" i="7"/>
  <c r="AX5" i="7"/>
  <c r="Q45" i="7"/>
  <c r="P45" i="7"/>
  <c r="O45" i="7"/>
  <c r="N45" i="7"/>
  <c r="M45" i="7"/>
  <c r="L45" i="7"/>
  <c r="K45" i="7"/>
  <c r="J45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X45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X44" i="7"/>
  <c r="V49" i="7" l="1"/>
  <c r="V50" i="7" s="1"/>
  <c r="X49" i="7"/>
  <c r="X50" i="7" s="1"/>
  <c r="Y49" i="7"/>
  <c r="Y50" i="7" s="1"/>
  <c r="W49" i="7"/>
  <c r="W50" i="7" s="1"/>
  <c r="Q44" i="7"/>
  <c r="P44" i="7"/>
  <c r="O44" i="7"/>
  <c r="N44" i="7"/>
  <c r="M44" i="7"/>
  <c r="L44" i="7"/>
  <c r="K44" i="7"/>
  <c r="J44" i="7"/>
  <c r="I45" i="7" l="1"/>
  <c r="I44" i="7"/>
  <c r="AT46" i="7" l="1"/>
  <c r="AQ4" i="7"/>
  <c r="AL11" i="7"/>
  <c r="AL4" i="7"/>
  <c r="R7" i="7"/>
  <c r="AL7" i="7" l="1"/>
  <c r="AL8" i="7"/>
  <c r="AL9" i="7"/>
  <c r="AL10" i="7"/>
  <c r="AL12" i="7"/>
  <c r="AL13" i="7"/>
  <c r="AL14" i="7"/>
  <c r="AL15" i="7"/>
  <c r="AL16" i="7"/>
  <c r="AL17" i="7"/>
  <c r="AL18" i="7"/>
  <c r="AL19" i="7"/>
  <c r="AL20" i="7"/>
  <c r="AL21" i="7"/>
  <c r="AL22" i="7"/>
  <c r="AL23" i="7"/>
  <c r="AL24" i="7"/>
  <c r="AL25" i="7"/>
  <c r="AL26" i="7"/>
  <c r="AL27" i="7"/>
  <c r="AL28" i="7"/>
  <c r="AL29" i="7"/>
  <c r="AL30" i="7"/>
  <c r="AL31" i="7"/>
  <c r="AL32" i="7"/>
  <c r="AL33" i="7"/>
  <c r="AL34" i="7"/>
  <c r="AL35" i="7"/>
  <c r="AL36" i="7"/>
  <c r="AL37" i="7"/>
  <c r="AL38" i="7"/>
  <c r="AL39" i="7"/>
  <c r="AL6" i="7"/>
  <c r="R8" i="7"/>
  <c r="AR8" i="7" s="1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6" i="7"/>
  <c r="AO45" i="7"/>
  <c r="AM45" i="7"/>
  <c r="W45" i="7"/>
  <c r="V45" i="7"/>
  <c r="U45" i="7"/>
  <c r="T45" i="7"/>
  <c r="S45" i="7"/>
  <c r="H45" i="7"/>
  <c r="G45" i="7"/>
  <c r="F45" i="7"/>
  <c r="E45" i="7"/>
  <c r="D45" i="7"/>
  <c r="C45" i="7"/>
  <c r="AR44" i="7"/>
  <c r="AQ44" i="7"/>
  <c r="AO44" i="7"/>
  <c r="AM44" i="7"/>
  <c r="AL44" i="7"/>
  <c r="W44" i="7"/>
  <c r="V44" i="7"/>
  <c r="U44" i="7"/>
  <c r="T44" i="7"/>
  <c r="S44" i="7"/>
  <c r="R44" i="7"/>
  <c r="H44" i="7"/>
  <c r="G44" i="7"/>
  <c r="F44" i="7"/>
  <c r="E44" i="7"/>
  <c r="D44" i="7"/>
  <c r="C44" i="7"/>
  <c r="R4" i="7"/>
  <c r="AR9" i="7" l="1"/>
  <c r="AR26" i="7"/>
  <c r="AR16" i="7"/>
  <c r="AR12" i="7"/>
  <c r="AR35" i="7"/>
  <c r="AR31" i="7"/>
  <c r="AR11" i="7"/>
  <c r="AL45" i="7"/>
  <c r="AQ45" i="7"/>
  <c r="AR38" i="7"/>
  <c r="AR34" i="7"/>
  <c r="AR30" i="7"/>
  <c r="AR22" i="7"/>
  <c r="AR18" i="7"/>
  <c r="AR14" i="7"/>
  <c r="AR10" i="7"/>
  <c r="AR39" i="7"/>
  <c r="AR27" i="7"/>
  <c r="AR23" i="7"/>
  <c r="AR19" i="7"/>
  <c r="AR15" i="7"/>
  <c r="AR29" i="7"/>
  <c r="AR13" i="7"/>
  <c r="AR4" i="7"/>
  <c r="AR37" i="7"/>
  <c r="AR33" i="7"/>
  <c r="AR25" i="7"/>
  <c r="AR21" i="7"/>
  <c r="AR17" i="7"/>
  <c r="R45" i="7"/>
  <c r="AR36" i="7"/>
  <c r="AR32" i="7"/>
  <c r="AR28" i="7"/>
  <c r="AR24" i="7"/>
  <c r="AR20" i="7"/>
  <c r="AR7" i="7"/>
  <c r="AR6" i="7"/>
  <c r="AR45" i="7" l="1"/>
  <c r="J49" i="7"/>
  <c r="H49" i="7" l="1"/>
  <c r="C49" i="7"/>
  <c r="D49" i="7"/>
  <c r="E49" i="7"/>
  <c r="F49" i="7"/>
  <c r="G49" i="7"/>
</calcChain>
</file>

<file path=xl/comments1.xml><?xml version="1.0" encoding="utf-8"?>
<comments xmlns="http://schemas.openxmlformats.org/spreadsheetml/2006/main">
  <authors>
    <author>Köppen-Castrop, Gudrun (MK)</author>
  </authors>
  <commentList>
    <comment ref="R3" authorId="0" shapeId="0">
      <text>
        <r>
          <rPr>
            <sz val="9"/>
            <color indexed="81"/>
            <rFont val="Segoe UI"/>
            <family val="2"/>
          </rPr>
          <t>Die Berechnung der Summen erfolgt nur, wenn in alle Zellen ein Wert eingegeben ist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L3" authorId="0" shapeId="0">
      <text>
        <r>
          <rPr>
            <sz val="9"/>
            <color indexed="81"/>
            <rFont val="Segoe UI"/>
            <family val="2"/>
          </rPr>
          <t xml:space="preserve">Die Berechnung der Summen erfolgt nur, wenn in alle Zellen ein Wert eingegeben ist.
</t>
        </r>
      </text>
    </comment>
    <comment ref="AQ3" authorId="0" shapeId="0">
      <text>
        <r>
          <rPr>
            <sz val="9"/>
            <color indexed="81"/>
            <rFont val="Segoe UI"/>
            <family val="2"/>
          </rPr>
          <t xml:space="preserve">Die Berechnung der Summen erfolgt nur, wenn in alle Zellen ein Wert eingegeben ist.
</t>
        </r>
      </text>
    </comment>
    <comment ref="AR3" authorId="0" shapeId="0">
      <text>
        <r>
          <rPr>
            <sz val="9"/>
            <color indexed="81"/>
            <rFont val="Segoe UI"/>
            <family val="2"/>
          </rPr>
          <t xml:space="preserve">Die Berrechnung der Summen erfolgt nur, wenn in alle Zellen ein Wert eingegeben ist.
</t>
        </r>
      </text>
    </comment>
  </commentList>
</comments>
</file>

<file path=xl/sharedStrings.xml><?xml version="1.0" encoding="utf-8"?>
<sst xmlns="http://schemas.openxmlformats.org/spreadsheetml/2006/main" count="66" uniqueCount="53">
  <si>
    <t>1a</t>
  </si>
  <si>
    <t>1b</t>
  </si>
  <si>
    <t>Aufgaben-
spiegel</t>
  </si>
  <si>
    <t>maximale 
Punktzahl</t>
  </si>
  <si>
    <t>Mathematik</t>
  </si>
  <si>
    <t>NR</t>
  </si>
  <si>
    <t>3a</t>
  </si>
  <si>
    <t>3b</t>
  </si>
  <si>
    <t>Note</t>
  </si>
  <si>
    <t>Name</t>
  </si>
  <si>
    <t>Summe</t>
  </si>
  <si>
    <t>2a</t>
  </si>
  <si>
    <t>2b</t>
  </si>
  <si>
    <t>Bitte die erreichte Punktzahl eintragen!</t>
  </si>
  <si>
    <t>∑</t>
  </si>
  <si>
    <t>Vornote</t>
  </si>
  <si>
    <t>Notenspiegel
Prüfung</t>
  </si>
  <si>
    <t>3c</t>
  </si>
  <si>
    <t>2c</t>
  </si>
  <si>
    <t>2d</t>
  </si>
  <si>
    <t>Durchschnitt</t>
  </si>
  <si>
    <t>ABA 2018</t>
  </si>
  <si>
    <t>FSL 9</t>
  </si>
  <si>
    <t>Hauptteil 1</t>
  </si>
  <si>
    <t>4a</t>
  </si>
  <si>
    <t>4b</t>
  </si>
  <si>
    <t>4c</t>
  </si>
  <si>
    <t>5a</t>
  </si>
  <si>
    <t>5b</t>
  </si>
  <si>
    <t>5c</t>
  </si>
  <si>
    <t>Hauptteil 2</t>
  </si>
  <si>
    <t>6a</t>
  </si>
  <si>
    <t>6b</t>
  </si>
  <si>
    <t>6c</t>
  </si>
  <si>
    <t>7a</t>
  </si>
  <si>
    <t>7b</t>
  </si>
  <si>
    <t>7c</t>
  </si>
  <si>
    <t>Wahlaufgabe</t>
  </si>
  <si>
    <t>W1</t>
  </si>
  <si>
    <t>W2</t>
  </si>
  <si>
    <t>Wahlaufgaben</t>
  </si>
  <si>
    <t>Nr.1</t>
  </si>
  <si>
    <t>Nr.2</t>
  </si>
  <si>
    <t>Statistik der Wahlaufgaben</t>
  </si>
  <si>
    <t>Anzahl der Schüler</t>
  </si>
  <si>
    <t>durchschnittlich erreichte Punkte</t>
  </si>
  <si>
    <t>In den Spalten Nr.1 und Nr.2 die gewählte Aufgabe angeben.</t>
  </si>
  <si>
    <t xml:space="preserve">Durch-schnitt* </t>
  </si>
  <si>
    <t>*Wert wird bei der Rückmeldung auto-matisch berechnet.</t>
  </si>
  <si>
    <t>Nachschreibtermin 25.05.2018</t>
  </si>
  <si>
    <t>einzutragende Ergebnisse für ABA 2018 Nachschreibtermin FSL 9</t>
  </si>
  <si>
    <t>1c</t>
  </si>
  <si>
    <t>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</si>
</sst>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</font>
    <font>
      <b/>
      <sz val="10"/>
      <name val="Arial"/>
      <family val="2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3" borderId="17" xfId="0" applyFill="1" applyBorder="1" applyAlignment="1" applyProtection="1">
      <alignment horizontal="center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Protection="1"/>
    <xf numFmtId="0" fontId="0" fillId="0" borderId="0" xfId="0" applyProtection="1"/>
    <xf numFmtId="0" fontId="1" fillId="3" borderId="17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0" fillId="3" borderId="22" xfId="0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12" xfId="0" applyBorder="1" applyAlignment="1" applyProtection="1">
      <alignment horizontal="center"/>
    </xf>
    <xf numFmtId="0" fontId="0" fillId="2" borderId="0" xfId="0" applyFill="1" applyBorder="1" applyAlignment="1" applyProtection="1"/>
    <xf numFmtId="0" fontId="0" fillId="2" borderId="0" xfId="0" applyFill="1" applyBorder="1" applyProtection="1"/>
    <xf numFmtId="0" fontId="1" fillId="2" borderId="4" xfId="0" applyNumberFormat="1" applyFont="1" applyFill="1" applyBorder="1" applyAlignment="1" applyProtection="1">
      <alignment horizontal="center" vertical="center"/>
    </xf>
    <xf numFmtId="0" fontId="2" fillId="4" borderId="6" xfId="0" applyFont="1" applyFill="1" applyBorder="1" applyProtection="1"/>
    <xf numFmtId="0" fontId="3" fillId="4" borderId="7" xfId="0" applyFont="1" applyFill="1" applyBorder="1" applyProtection="1"/>
    <xf numFmtId="0" fontId="4" fillId="4" borderId="7" xfId="0" applyFont="1" applyFill="1" applyBorder="1" applyProtection="1"/>
    <xf numFmtId="0" fontId="0" fillId="4" borderId="16" xfId="0" applyFill="1" applyBorder="1" applyProtection="1"/>
    <xf numFmtId="0" fontId="4" fillId="4" borderId="5" xfId="0" applyFont="1" applyFill="1" applyBorder="1" applyProtection="1"/>
    <xf numFmtId="0" fontId="6" fillId="4" borderId="5" xfId="0" applyFont="1" applyFill="1" applyBorder="1" applyProtection="1"/>
    <xf numFmtId="0" fontId="0" fillId="4" borderId="5" xfId="0" applyFill="1" applyBorder="1" applyProtection="1"/>
    <xf numFmtId="0" fontId="1" fillId="4" borderId="5" xfId="0" applyFont="1" applyFill="1" applyBorder="1" applyProtection="1"/>
    <xf numFmtId="0" fontId="0" fillId="4" borderId="21" xfId="0" applyFill="1" applyBorder="1" applyProtection="1"/>
    <xf numFmtId="0" fontId="0" fillId="4" borderId="17" xfId="0" applyFill="1" applyBorder="1" applyProtection="1"/>
    <xf numFmtId="0" fontId="1" fillId="4" borderId="17" xfId="0" applyFont="1" applyFill="1" applyBorder="1" applyAlignment="1" applyProtection="1">
      <alignment horizontal="center" vertical="center"/>
    </xf>
    <xf numFmtId="0" fontId="0" fillId="4" borderId="8" xfId="0" applyFill="1" applyBorder="1" applyProtection="1"/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2" fillId="4" borderId="7" xfId="0" applyFont="1" applyFill="1" applyBorder="1" applyProtection="1"/>
    <xf numFmtId="0" fontId="8" fillId="4" borderId="7" xfId="0" applyFont="1" applyFill="1" applyBorder="1" applyProtection="1"/>
    <xf numFmtId="0" fontId="0" fillId="4" borderId="7" xfId="0" applyFill="1" applyBorder="1" applyProtection="1"/>
    <xf numFmtId="0" fontId="0" fillId="4" borderId="14" xfId="0" applyFill="1" applyBorder="1" applyProtection="1"/>
    <xf numFmtId="0" fontId="0" fillId="4" borderId="15" xfId="0" applyFill="1" applyBorder="1" applyProtection="1"/>
    <xf numFmtId="0" fontId="0" fillId="5" borderId="7" xfId="0" applyFill="1" applyBorder="1" applyAlignment="1" applyProtection="1">
      <alignment horizontal="center" vertical="center"/>
    </xf>
    <xf numFmtId="0" fontId="0" fillId="5" borderId="14" xfId="0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/>
    <xf numFmtId="0" fontId="0" fillId="5" borderId="0" xfId="0" applyFill="1" applyBorder="1" applyAlignment="1" applyProtection="1"/>
    <xf numFmtId="0" fontId="0" fillId="5" borderId="3" xfId="0" applyFill="1" applyBorder="1" applyAlignment="1" applyProtection="1"/>
    <xf numFmtId="0" fontId="1" fillId="5" borderId="1" xfId="0" applyFont="1" applyFill="1" applyBorder="1" applyAlignment="1" applyProtection="1">
      <alignment horizontal="center" vertical="center"/>
    </xf>
    <xf numFmtId="0" fontId="1" fillId="5" borderId="19" xfId="0" applyFont="1" applyFill="1" applyBorder="1" applyAlignment="1" applyProtection="1">
      <alignment horizontal="center" vertical="center"/>
    </xf>
    <xf numFmtId="0" fontId="0" fillId="5" borderId="20" xfId="0" applyFill="1" applyBorder="1" applyProtection="1"/>
    <xf numFmtId="0" fontId="1" fillId="5" borderId="13" xfId="0" applyFont="1" applyFill="1" applyBorder="1" applyAlignment="1" applyProtection="1">
      <alignment horizontal="center"/>
    </xf>
    <xf numFmtId="0" fontId="1" fillId="5" borderId="10" xfId="0" applyFont="1" applyFill="1" applyBorder="1" applyAlignment="1" applyProtection="1">
      <alignment horizontal="center" vertical="top" wrapText="1"/>
    </xf>
    <xf numFmtId="0" fontId="0" fillId="5" borderId="0" xfId="0" applyFill="1" applyBorder="1" applyProtection="1"/>
    <xf numFmtId="0" fontId="1" fillId="5" borderId="2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center" vertical="center"/>
    </xf>
    <xf numFmtId="0" fontId="0" fillId="5" borderId="3" xfId="0" applyFill="1" applyBorder="1" applyProtection="1"/>
    <xf numFmtId="0" fontId="1" fillId="5" borderId="0" xfId="0" applyNumberFormat="1" applyFont="1" applyFill="1" applyBorder="1" applyAlignment="1" applyProtection="1">
      <alignment horizontal="center" vertical="center"/>
    </xf>
    <xf numFmtId="0" fontId="0" fillId="5" borderId="5" xfId="0" applyFill="1" applyBorder="1" applyProtection="1"/>
    <xf numFmtId="0" fontId="1" fillId="5" borderId="5" xfId="0" applyFont="1" applyFill="1" applyBorder="1" applyAlignment="1" applyProtection="1">
      <alignment horizontal="center" vertical="center"/>
    </xf>
    <xf numFmtId="0" fontId="0" fillId="5" borderId="15" xfId="0" applyFill="1" applyBorder="1" applyProtection="1"/>
    <xf numFmtId="164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/>
    </xf>
    <xf numFmtId="0" fontId="1" fillId="5" borderId="7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4" borderId="32" xfId="0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164" fontId="1" fillId="6" borderId="4" xfId="0" applyNumberFormat="1" applyFont="1" applyFill="1" applyBorder="1" applyAlignment="1" applyProtection="1">
      <alignment horizontal="center" vertical="center"/>
    </xf>
    <xf numFmtId="164" fontId="1" fillId="6" borderId="18" xfId="0" applyNumberFormat="1" applyFont="1" applyFill="1" applyBorder="1" applyAlignment="1" applyProtection="1">
      <alignment horizontal="center" vertical="center"/>
    </xf>
    <xf numFmtId="164" fontId="1" fillId="5" borderId="4" xfId="0" applyNumberFormat="1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left" vertical="center" wrapText="1"/>
    </xf>
    <xf numFmtId="0" fontId="1" fillId="4" borderId="26" xfId="0" applyFont="1" applyFill="1" applyBorder="1" applyAlignment="1" applyProtection="1">
      <alignment horizontal="center" vertical="center"/>
    </xf>
    <xf numFmtId="0" fontId="1" fillId="4" borderId="27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22" xfId="0" applyFont="1" applyFill="1" applyBorder="1" applyAlignment="1" applyProtection="1">
      <alignment horizontal="center" vertical="center"/>
    </xf>
    <xf numFmtId="0" fontId="1" fillId="4" borderId="28" xfId="0" applyFont="1" applyFill="1" applyBorder="1" applyAlignment="1" applyProtection="1">
      <alignment horizontal="center" vertical="center"/>
    </xf>
    <xf numFmtId="0" fontId="1" fillId="4" borderId="29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1" fillId="5" borderId="22" xfId="0" applyFont="1" applyFill="1" applyBorder="1" applyAlignment="1" applyProtection="1">
      <alignment horizontal="center" vertical="top" wrapText="1"/>
    </xf>
    <xf numFmtId="0" fontId="1" fillId="5" borderId="29" xfId="0" applyFont="1" applyFill="1" applyBorder="1" applyAlignment="1" applyProtection="1">
      <alignment horizontal="center" vertical="top" wrapText="1"/>
    </xf>
    <xf numFmtId="0" fontId="1" fillId="6" borderId="30" xfId="0" applyFont="1" applyFill="1" applyBorder="1" applyAlignment="1" applyProtection="1">
      <alignment horizontal="center" vertical="center"/>
    </xf>
    <xf numFmtId="0" fontId="1" fillId="6" borderId="31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left" vertical="center"/>
    </xf>
    <xf numFmtId="0" fontId="9" fillId="6" borderId="0" xfId="0" applyFont="1" applyFill="1" applyBorder="1" applyAlignment="1" applyProtection="1">
      <alignment horizontal="left" vertical="center" wrapText="1"/>
    </xf>
    <xf numFmtId="0" fontId="1" fillId="6" borderId="0" xfId="0" applyFont="1" applyFill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BQ52"/>
  <sheetViews>
    <sheetView showGridLines="0" tabSelected="1" zoomScale="90" zoomScaleNormal="90" workbookViewId="0">
      <selection activeCell="AT35" sqref="AT35"/>
    </sheetView>
  </sheetViews>
  <sheetFormatPr baseColWidth="10" defaultColWidth="0" defaultRowHeight="12.75" zeroHeight="1" x14ac:dyDescent="0.2"/>
  <cols>
    <col min="1" max="1" width="4.7109375" style="14" customWidth="1"/>
    <col min="2" max="2" width="29.28515625" style="14" customWidth="1"/>
    <col min="3" max="17" width="4.7109375" style="14" customWidth="1"/>
    <col min="18" max="18" width="6.7109375" style="14" customWidth="1"/>
    <col min="19" max="37" width="4.7109375" style="14" customWidth="1"/>
    <col min="38" max="38" width="6.7109375" style="14" customWidth="1"/>
    <col min="39" max="42" width="5.7109375" style="14" customWidth="1"/>
    <col min="43" max="43" width="6.7109375" style="14" customWidth="1"/>
    <col min="44" max="44" width="8.7109375" style="14" customWidth="1"/>
    <col min="45" max="45" width="7.7109375" style="14" customWidth="1"/>
    <col min="46" max="46" width="12.7109375" style="14" customWidth="1"/>
    <col min="47" max="47" width="2.28515625" style="14" customWidth="1"/>
    <col min="48" max="16384" width="7" style="14" hidden="1"/>
  </cols>
  <sheetData>
    <row r="1" spans="1:69" s="13" customFormat="1" ht="16.5" thickTop="1" x14ac:dyDescent="0.25">
      <c r="A1" s="39"/>
      <c r="B1" s="40" t="s">
        <v>4</v>
      </c>
      <c r="C1" s="41" t="s">
        <v>22</v>
      </c>
      <c r="D1" s="40"/>
      <c r="E1" s="40"/>
      <c r="F1" s="40"/>
      <c r="G1" s="41" t="s">
        <v>49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54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55" t="s">
        <v>46</v>
      </c>
      <c r="AN1" s="40"/>
      <c r="AO1" s="41"/>
      <c r="AP1" s="40"/>
      <c r="AQ1" s="40"/>
      <c r="AR1" s="40"/>
      <c r="AS1" s="56"/>
      <c r="AT1" s="57"/>
      <c r="AU1" s="12"/>
    </row>
    <row r="2" spans="1:69" ht="16.5" thickBot="1" x14ac:dyDescent="0.3">
      <c r="A2" s="42"/>
      <c r="B2" s="43" t="s">
        <v>21</v>
      </c>
      <c r="C2" s="44" t="s">
        <v>23</v>
      </c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4"/>
      <c r="S2" s="44" t="s">
        <v>30</v>
      </c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4" t="s">
        <v>40</v>
      </c>
      <c r="AN2" s="45"/>
      <c r="AO2" s="45"/>
      <c r="AP2" s="45"/>
      <c r="AQ2" s="45"/>
      <c r="AR2" s="45"/>
      <c r="AS2" s="45"/>
      <c r="AT2" s="58"/>
    </row>
    <row r="3" spans="1:69" ht="13.5" thickTop="1" x14ac:dyDescent="0.2">
      <c r="A3" s="47"/>
      <c r="B3" s="48"/>
      <c r="C3" s="49" t="s">
        <v>0</v>
      </c>
      <c r="D3" s="49" t="s">
        <v>1</v>
      </c>
      <c r="E3" s="49" t="s">
        <v>11</v>
      </c>
      <c r="F3" s="49" t="s">
        <v>12</v>
      </c>
      <c r="G3" s="49" t="s">
        <v>18</v>
      </c>
      <c r="H3" s="49" t="s">
        <v>6</v>
      </c>
      <c r="I3" s="49" t="s">
        <v>7</v>
      </c>
      <c r="J3" s="49" t="s">
        <v>17</v>
      </c>
      <c r="K3" s="49" t="s">
        <v>52</v>
      </c>
      <c r="L3" s="49" t="s">
        <v>24</v>
      </c>
      <c r="M3" s="49" t="s">
        <v>25</v>
      </c>
      <c r="N3" s="49" t="s">
        <v>26</v>
      </c>
      <c r="O3" s="49" t="s">
        <v>27</v>
      </c>
      <c r="P3" s="49" t="s">
        <v>28</v>
      </c>
      <c r="Q3" s="49" t="s">
        <v>29</v>
      </c>
      <c r="R3" s="15" t="s">
        <v>14</v>
      </c>
      <c r="S3" s="49" t="s">
        <v>0</v>
      </c>
      <c r="T3" s="49" t="s">
        <v>1</v>
      </c>
      <c r="U3" s="49" t="s">
        <v>51</v>
      </c>
      <c r="V3" s="49" t="s">
        <v>11</v>
      </c>
      <c r="W3" s="49" t="s">
        <v>12</v>
      </c>
      <c r="X3" s="49" t="s">
        <v>18</v>
      </c>
      <c r="Y3" s="49" t="s">
        <v>19</v>
      </c>
      <c r="Z3" s="49">
        <v>3</v>
      </c>
      <c r="AA3" s="49" t="s">
        <v>24</v>
      </c>
      <c r="AB3" s="49" t="s">
        <v>25</v>
      </c>
      <c r="AC3" s="49" t="s">
        <v>27</v>
      </c>
      <c r="AD3" s="49" t="s">
        <v>28</v>
      </c>
      <c r="AE3" s="49" t="s">
        <v>29</v>
      </c>
      <c r="AF3" s="49" t="s">
        <v>31</v>
      </c>
      <c r="AG3" s="49" t="s">
        <v>32</v>
      </c>
      <c r="AH3" s="49" t="s">
        <v>33</v>
      </c>
      <c r="AI3" s="49" t="s">
        <v>34</v>
      </c>
      <c r="AJ3" s="49" t="s">
        <v>35</v>
      </c>
      <c r="AK3" s="49" t="s">
        <v>36</v>
      </c>
      <c r="AL3" s="15" t="s">
        <v>14</v>
      </c>
      <c r="AM3" s="49" t="s">
        <v>38</v>
      </c>
      <c r="AN3" s="49" t="s">
        <v>41</v>
      </c>
      <c r="AO3" s="49" t="s">
        <v>39</v>
      </c>
      <c r="AP3" s="49" t="s">
        <v>42</v>
      </c>
      <c r="AQ3" s="15" t="s">
        <v>14</v>
      </c>
      <c r="AR3" s="16" t="s">
        <v>10</v>
      </c>
      <c r="AS3" s="17"/>
      <c r="AT3" s="94" t="s">
        <v>15</v>
      </c>
      <c r="AU3" s="12"/>
      <c r="AV3" s="12"/>
    </row>
    <row r="4" spans="1:69" ht="26.25" thickBot="1" x14ac:dyDescent="0.25">
      <c r="A4" s="50"/>
      <c r="B4" s="51" t="s">
        <v>3</v>
      </c>
      <c r="C4" s="52">
        <v>4</v>
      </c>
      <c r="D4" s="52">
        <v>4</v>
      </c>
      <c r="E4" s="52">
        <v>1</v>
      </c>
      <c r="F4" s="52">
        <v>1</v>
      </c>
      <c r="G4" s="52">
        <v>1</v>
      </c>
      <c r="H4" s="52">
        <v>1</v>
      </c>
      <c r="I4" s="52">
        <v>1</v>
      </c>
      <c r="J4" s="52">
        <v>1</v>
      </c>
      <c r="K4" s="52">
        <v>1</v>
      </c>
      <c r="L4" s="52">
        <v>1</v>
      </c>
      <c r="M4" s="52">
        <v>1</v>
      </c>
      <c r="N4" s="52">
        <v>1</v>
      </c>
      <c r="O4" s="52">
        <v>1</v>
      </c>
      <c r="P4" s="52">
        <v>1</v>
      </c>
      <c r="Q4" s="52">
        <v>1</v>
      </c>
      <c r="R4" s="19">
        <f>SUM(C4:Q4)</f>
        <v>21</v>
      </c>
      <c r="S4" s="52">
        <v>1</v>
      </c>
      <c r="T4" s="52">
        <v>1</v>
      </c>
      <c r="U4" s="52">
        <v>3</v>
      </c>
      <c r="V4" s="52">
        <v>1</v>
      </c>
      <c r="W4" s="52">
        <v>1</v>
      </c>
      <c r="X4" s="52">
        <v>1</v>
      </c>
      <c r="Y4" s="52">
        <v>1</v>
      </c>
      <c r="Z4" s="52">
        <v>2</v>
      </c>
      <c r="AA4" s="52">
        <v>1</v>
      </c>
      <c r="AB4" s="52">
        <v>1</v>
      </c>
      <c r="AC4" s="52">
        <v>2</v>
      </c>
      <c r="AD4" s="52">
        <v>2</v>
      </c>
      <c r="AE4" s="52">
        <v>2</v>
      </c>
      <c r="AF4" s="52">
        <v>1</v>
      </c>
      <c r="AG4" s="52">
        <v>2</v>
      </c>
      <c r="AH4" s="52">
        <v>1</v>
      </c>
      <c r="AI4" s="52">
        <v>1</v>
      </c>
      <c r="AJ4" s="52">
        <v>1</v>
      </c>
      <c r="AK4" s="52">
        <v>1</v>
      </c>
      <c r="AL4" s="19">
        <f>SUM(S4:AK4)</f>
        <v>26</v>
      </c>
      <c r="AM4" s="52">
        <v>8</v>
      </c>
      <c r="AN4" s="52"/>
      <c r="AO4" s="52">
        <v>8</v>
      </c>
      <c r="AP4" s="52"/>
      <c r="AQ4" s="20">
        <f>SUM(AM4:AP4)</f>
        <v>16</v>
      </c>
      <c r="AR4" s="20">
        <f>SUM(R4+AL4+AQ4)</f>
        <v>63</v>
      </c>
      <c r="AS4" s="21" t="s">
        <v>8</v>
      </c>
      <c r="AT4" s="95"/>
      <c r="AU4" s="12"/>
      <c r="AV4" s="12"/>
    </row>
    <row r="5" spans="1:69" s="23" customFormat="1" ht="13.5" thickBot="1" x14ac:dyDescent="0.25">
      <c r="A5" s="53" t="s">
        <v>5</v>
      </c>
      <c r="B5" s="52" t="s">
        <v>9</v>
      </c>
      <c r="C5" s="97" t="s">
        <v>13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9"/>
      <c r="AS5" s="16"/>
      <c r="AT5" s="96"/>
      <c r="AU5" s="22"/>
      <c r="AV5" s="23">
        <v>0</v>
      </c>
      <c r="AX5" s="38" t="str">
        <f>IF(COUNT($AN$6:$AN$39)=0," ",COUNTIF($AN$6:$AN$39,1))</f>
        <v xml:space="preserve"> </v>
      </c>
      <c r="AY5" s="38" t="str">
        <f>IF(COUNT($AP$6:$AP$39)=0," ",COUNTIF($AP$6:$AP$39,1))</f>
        <v xml:space="preserve"> </v>
      </c>
      <c r="BA5" s="18" t="str">
        <f>IFERROR(AVERAGEIF($AN$6:$AN$39,"1",$AM$6:$AM$39),"0")</f>
        <v>0</v>
      </c>
      <c r="BB5" s="18" t="str">
        <f>IFERROR(AVERAGEIF($AP$6:$AP$39,"1",$AO$6:$AO$39),"0")</f>
        <v>0</v>
      </c>
    </row>
    <row r="6" spans="1:69" ht="13.5" thickBot="1" x14ac:dyDescent="0.25">
      <c r="A6" s="53">
        <v>1</v>
      </c>
      <c r="B6" s="1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4" t="str">
        <f t="shared" ref="R6:R39" si="0">IF(COUNTBLANK(C6:Q6)=0,SUM(C6:Q6)," ")</f>
        <v xml:space="preserve"> </v>
      </c>
      <c r="S6" s="2"/>
      <c r="T6" s="2"/>
      <c r="U6" s="3"/>
      <c r="V6" s="2"/>
      <c r="W6" s="2"/>
      <c r="X6" s="2"/>
      <c r="Y6" s="2"/>
      <c r="Z6" s="3"/>
      <c r="AA6" s="2"/>
      <c r="AB6" s="2"/>
      <c r="AC6" s="3"/>
      <c r="AD6" s="3"/>
      <c r="AE6" s="3"/>
      <c r="AF6" s="2"/>
      <c r="AG6" s="3"/>
      <c r="AH6" s="3"/>
      <c r="AI6" s="2"/>
      <c r="AJ6" s="2"/>
      <c r="AK6" s="2"/>
      <c r="AL6" s="7" t="str">
        <f t="shared" ref="AL6:AL39" si="1">IF(COUNTBLANK(S6:AK6)=0,SUM(S6:AK6)," ")</f>
        <v xml:space="preserve"> </v>
      </c>
      <c r="AM6" s="3"/>
      <c r="AN6" s="2"/>
      <c r="AO6" s="3"/>
      <c r="AP6" s="3"/>
      <c r="AQ6" s="9" t="str">
        <f>IF(AND(COUNTBLANK(AM6:AP6)=0,AP6-AN6&gt;0), SUM(AM6,AO6)," ")</f>
        <v xml:space="preserve"> </v>
      </c>
      <c r="AR6" s="25" t="str">
        <f t="shared" ref="AR6:AR39" si="2">IF(COUNTBLANK(C6:AQ6)=0,SUM(R6+AL6+AQ6)," ")</f>
        <v xml:space="preserve"> </v>
      </c>
      <c r="AS6" s="26" t="str">
        <f>IF(AR6&lt;15,6,(IF(AR6&lt;31.5,5,(IF(AR6&lt;39.5,4,(IF(AR6&lt;47.5,3,(IF(AR6&lt;55.5,2,(IF(AR6&lt;=63,1," ")))))))))))</f>
        <v xml:space="preserve"> </v>
      </c>
      <c r="AT6" s="10"/>
      <c r="AU6" s="23"/>
      <c r="AV6" s="27">
        <v>0.5</v>
      </c>
      <c r="AW6" s="28">
        <v>1</v>
      </c>
      <c r="AX6" s="38" t="str">
        <f>IF(COUNT($AN$6:$AN$39)=0," ",COUNTIF($AN$6:$AN$39,2))</f>
        <v xml:space="preserve"> </v>
      </c>
      <c r="AY6" s="38" t="str">
        <f>IF(COUNT($AP$6:$AP$39)=0," ",COUNTIF($AP$6:$AP$39,2))</f>
        <v xml:space="preserve"> </v>
      </c>
      <c r="AZ6" s="28"/>
      <c r="BA6" s="18" t="str">
        <f>IFERROR(AVERAGEIF($AN$6:$AN$39,"2",$AM$6:$AM$39),"0")</f>
        <v>0</v>
      </c>
      <c r="BB6" s="18" t="str">
        <f>IFERROR(AVERAGEIF($AP$6:$AP$39,"2",$AO$6:$AO$39),"0")</f>
        <v>0</v>
      </c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</row>
    <row r="7" spans="1:69" ht="13.5" thickBot="1" x14ac:dyDescent="0.25">
      <c r="A7" s="53">
        <v>2</v>
      </c>
      <c r="B7" s="1"/>
      <c r="C7" s="3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4" t="str">
        <f t="shared" si="0"/>
        <v xml:space="preserve"> </v>
      </c>
      <c r="S7" s="2"/>
      <c r="T7" s="2"/>
      <c r="U7" s="3"/>
      <c r="V7" s="2"/>
      <c r="W7" s="2"/>
      <c r="X7" s="2"/>
      <c r="Y7" s="2"/>
      <c r="Z7" s="3"/>
      <c r="AA7" s="2"/>
      <c r="AB7" s="2"/>
      <c r="AC7" s="3"/>
      <c r="AD7" s="3"/>
      <c r="AE7" s="3"/>
      <c r="AF7" s="2"/>
      <c r="AG7" s="3"/>
      <c r="AH7" s="3"/>
      <c r="AI7" s="2"/>
      <c r="AJ7" s="2"/>
      <c r="AK7" s="2"/>
      <c r="AL7" s="7" t="str">
        <f t="shared" si="1"/>
        <v xml:space="preserve"> </v>
      </c>
      <c r="AM7" s="3"/>
      <c r="AN7" s="2"/>
      <c r="AO7" s="3"/>
      <c r="AP7" s="3"/>
      <c r="AQ7" s="9" t="str">
        <f t="shared" ref="AQ7:AQ39" si="3">IF(AND(COUNTBLANK(AM7:AP7)=0,AP7-AN7&gt;0), SUM(AM7,AO7)," ")</f>
        <v xml:space="preserve"> </v>
      </c>
      <c r="AR7" s="25" t="str">
        <f t="shared" si="2"/>
        <v xml:space="preserve"> </v>
      </c>
      <c r="AS7" s="26" t="str">
        <f t="shared" ref="AS7:AS39" si="4">IF(AR7&lt;15,6,(IF(AR7&lt;31.5,5,(IF(AR7&lt;39.5,4,(IF(AR7&lt;47.5,3,(IF(AR7&lt;55.5,2,(IF(AR7&lt;=63,1," ")))))))))))</f>
        <v xml:space="preserve"> </v>
      </c>
      <c r="AT7" s="10"/>
      <c r="AU7" s="23"/>
      <c r="AV7" s="23">
        <v>1</v>
      </c>
      <c r="AW7" s="28">
        <v>2</v>
      </c>
      <c r="AX7" s="38" t="str">
        <f>IF(COUNT($AN$6:$AN$39)=0," ",COUNTIF($AN$6:$AN$39,3))</f>
        <v xml:space="preserve"> </v>
      </c>
      <c r="AY7" s="38" t="str">
        <f>IF(COUNT($AP$6:$AP$39)=0," ",COUNTIF($AP$6:$AP$39,3))</f>
        <v xml:space="preserve"> </v>
      </c>
      <c r="AZ7" s="28"/>
      <c r="BA7" s="18" t="str">
        <f>IFERROR(AVERAGEIF($AN$6:$AN$39,"3",$AM$6:$AM$39),"0")</f>
        <v>0</v>
      </c>
      <c r="BB7" s="18" t="str">
        <f>IFERROR(AVERAGEIF($AP$6:$AP$39,"3",$AO$6:$AO$39),"0")</f>
        <v>0</v>
      </c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</row>
    <row r="8" spans="1:69" ht="13.5" thickBot="1" x14ac:dyDescent="0.25">
      <c r="A8" s="53">
        <v>3</v>
      </c>
      <c r="B8" s="1"/>
      <c r="C8" s="3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4" t="str">
        <f t="shared" si="0"/>
        <v xml:space="preserve"> </v>
      </c>
      <c r="S8" s="2"/>
      <c r="T8" s="2"/>
      <c r="U8" s="3"/>
      <c r="V8" s="2"/>
      <c r="W8" s="2"/>
      <c r="X8" s="2"/>
      <c r="Y8" s="2"/>
      <c r="Z8" s="3"/>
      <c r="AA8" s="2"/>
      <c r="AB8" s="2"/>
      <c r="AC8" s="3"/>
      <c r="AD8" s="3"/>
      <c r="AE8" s="3"/>
      <c r="AF8" s="2"/>
      <c r="AG8" s="3"/>
      <c r="AH8" s="3"/>
      <c r="AI8" s="2"/>
      <c r="AJ8" s="2"/>
      <c r="AK8" s="2"/>
      <c r="AL8" s="7" t="str">
        <f t="shared" si="1"/>
        <v xml:space="preserve"> </v>
      </c>
      <c r="AM8" s="3"/>
      <c r="AN8" s="2"/>
      <c r="AO8" s="3"/>
      <c r="AP8" s="3"/>
      <c r="AQ8" s="9" t="str">
        <f t="shared" si="3"/>
        <v xml:space="preserve"> </v>
      </c>
      <c r="AR8" s="25" t="str">
        <f t="shared" si="2"/>
        <v xml:space="preserve"> </v>
      </c>
      <c r="AS8" s="26" t="str">
        <f t="shared" si="4"/>
        <v xml:space="preserve"> </v>
      </c>
      <c r="AT8" s="10"/>
      <c r="AU8" s="23"/>
      <c r="AV8" s="23">
        <v>1.5</v>
      </c>
      <c r="AW8" s="28">
        <v>3</v>
      </c>
      <c r="AX8" s="38" t="str">
        <f>IF(COUNT($AN$6:$AN$39)=0," ",COUNTIF($AN$6:$AN$39,4))</f>
        <v xml:space="preserve"> </v>
      </c>
      <c r="AY8" s="38" t="str">
        <f>IF(COUNT($AP$6:$AP$39)=0," ",COUNTIF($AP$6:$AP$39,4))</f>
        <v xml:space="preserve"> </v>
      </c>
      <c r="AZ8" s="28"/>
      <c r="BA8" s="18" t="str">
        <f>IFERROR(AVERAGEIF($AN$6:$AN$39,"4",$AM$6:$AM$39),"0")</f>
        <v>0</v>
      </c>
      <c r="BB8" s="18" t="str">
        <f>IFERROR(AVERAGEIF($AP$6:$AP$39,"4",$AO$6:$AO$39),"0")</f>
        <v>0</v>
      </c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</row>
    <row r="9" spans="1:69" x14ac:dyDescent="0.2">
      <c r="A9" s="53">
        <v>4</v>
      </c>
      <c r="B9" s="1"/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4" t="str">
        <f t="shared" si="0"/>
        <v xml:space="preserve"> </v>
      </c>
      <c r="S9" s="2"/>
      <c r="T9" s="2"/>
      <c r="U9" s="3"/>
      <c r="V9" s="2"/>
      <c r="W9" s="2"/>
      <c r="X9" s="2"/>
      <c r="Y9" s="2"/>
      <c r="Z9" s="3"/>
      <c r="AA9" s="2"/>
      <c r="AB9" s="2"/>
      <c r="AC9" s="3"/>
      <c r="AD9" s="3"/>
      <c r="AE9" s="3"/>
      <c r="AF9" s="2"/>
      <c r="AG9" s="3"/>
      <c r="AH9" s="3"/>
      <c r="AI9" s="2"/>
      <c r="AJ9" s="2"/>
      <c r="AK9" s="2"/>
      <c r="AL9" s="7" t="str">
        <f t="shared" si="1"/>
        <v xml:space="preserve"> </v>
      </c>
      <c r="AM9" s="3"/>
      <c r="AN9" s="2"/>
      <c r="AO9" s="3"/>
      <c r="AP9" s="3"/>
      <c r="AQ9" s="9" t="str">
        <f t="shared" si="3"/>
        <v xml:space="preserve"> </v>
      </c>
      <c r="AR9" s="25" t="str">
        <f t="shared" si="2"/>
        <v xml:space="preserve"> </v>
      </c>
      <c r="AS9" s="26" t="str">
        <f t="shared" si="4"/>
        <v xml:space="preserve"> </v>
      </c>
      <c r="AT9" s="10"/>
      <c r="AU9" s="23"/>
      <c r="AV9" s="23">
        <v>2</v>
      </c>
      <c r="AW9" s="29">
        <v>4</v>
      </c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</row>
    <row r="10" spans="1:69" x14ac:dyDescent="0.2">
      <c r="A10" s="53">
        <v>5</v>
      </c>
      <c r="B10" s="1"/>
      <c r="C10" s="3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4" t="str">
        <f t="shared" si="0"/>
        <v xml:space="preserve"> </v>
      </c>
      <c r="S10" s="2"/>
      <c r="T10" s="2"/>
      <c r="U10" s="3"/>
      <c r="V10" s="2"/>
      <c r="W10" s="2"/>
      <c r="X10" s="2"/>
      <c r="Y10" s="2"/>
      <c r="Z10" s="3"/>
      <c r="AA10" s="2"/>
      <c r="AB10" s="2"/>
      <c r="AC10" s="3"/>
      <c r="AD10" s="3"/>
      <c r="AE10" s="3"/>
      <c r="AF10" s="2"/>
      <c r="AG10" s="3"/>
      <c r="AH10" s="3"/>
      <c r="AI10" s="2"/>
      <c r="AJ10" s="2"/>
      <c r="AK10" s="2"/>
      <c r="AL10" s="7" t="str">
        <f t="shared" si="1"/>
        <v xml:space="preserve"> </v>
      </c>
      <c r="AM10" s="3"/>
      <c r="AN10" s="2"/>
      <c r="AO10" s="3"/>
      <c r="AP10" s="3"/>
      <c r="AQ10" s="9" t="str">
        <f t="shared" si="3"/>
        <v xml:space="preserve"> </v>
      </c>
      <c r="AR10" s="25" t="str">
        <f t="shared" si="2"/>
        <v xml:space="preserve"> </v>
      </c>
      <c r="AS10" s="26" t="str">
        <f t="shared" si="4"/>
        <v xml:space="preserve"> </v>
      </c>
      <c r="AT10" s="10"/>
      <c r="AU10" s="23"/>
      <c r="AV10" s="30">
        <v>2.5</v>
      </c>
      <c r="AW10" s="29">
        <v>5</v>
      </c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9"/>
      <c r="BQ10" s="29"/>
    </row>
    <row r="11" spans="1:69" x14ac:dyDescent="0.2">
      <c r="A11" s="53">
        <v>6</v>
      </c>
      <c r="B11" s="1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4" t="str">
        <f t="shared" si="0"/>
        <v xml:space="preserve"> </v>
      </c>
      <c r="S11" s="2"/>
      <c r="T11" s="2"/>
      <c r="U11" s="3"/>
      <c r="V11" s="2"/>
      <c r="W11" s="2"/>
      <c r="X11" s="2"/>
      <c r="Y11" s="2"/>
      <c r="Z11" s="3"/>
      <c r="AA11" s="2"/>
      <c r="AB11" s="2"/>
      <c r="AC11" s="3"/>
      <c r="AD11" s="3"/>
      <c r="AE11" s="3"/>
      <c r="AF11" s="2"/>
      <c r="AG11" s="3"/>
      <c r="AH11" s="3"/>
      <c r="AI11" s="2"/>
      <c r="AJ11" s="2"/>
      <c r="AK11" s="2"/>
      <c r="AL11" s="7" t="str">
        <f t="shared" si="1"/>
        <v xml:space="preserve"> </v>
      </c>
      <c r="AM11" s="3"/>
      <c r="AN11" s="2"/>
      <c r="AO11" s="3"/>
      <c r="AP11" s="3"/>
      <c r="AQ11" s="9" t="str">
        <f t="shared" si="3"/>
        <v xml:space="preserve"> </v>
      </c>
      <c r="AR11" s="25" t="str">
        <f t="shared" si="2"/>
        <v xml:space="preserve"> </v>
      </c>
      <c r="AS11" s="26" t="str">
        <f t="shared" si="4"/>
        <v xml:space="preserve"> </v>
      </c>
      <c r="AT11" s="10"/>
      <c r="AU11" s="23"/>
      <c r="AV11" s="23">
        <v>3</v>
      </c>
      <c r="AW11" s="29">
        <v>6</v>
      </c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</row>
    <row r="12" spans="1:69" x14ac:dyDescent="0.2">
      <c r="A12" s="53">
        <v>7</v>
      </c>
      <c r="B12" s="1"/>
      <c r="C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4" t="str">
        <f t="shared" si="0"/>
        <v xml:space="preserve"> </v>
      </c>
      <c r="S12" s="2"/>
      <c r="T12" s="2"/>
      <c r="U12" s="3"/>
      <c r="V12" s="2"/>
      <c r="W12" s="2"/>
      <c r="X12" s="2"/>
      <c r="Y12" s="2"/>
      <c r="Z12" s="3"/>
      <c r="AA12" s="2"/>
      <c r="AB12" s="2"/>
      <c r="AC12" s="3"/>
      <c r="AD12" s="3"/>
      <c r="AE12" s="3"/>
      <c r="AF12" s="2"/>
      <c r="AG12" s="3"/>
      <c r="AH12" s="3"/>
      <c r="AI12" s="2"/>
      <c r="AJ12" s="2"/>
      <c r="AK12" s="2"/>
      <c r="AL12" s="7" t="str">
        <f t="shared" si="1"/>
        <v xml:space="preserve"> </v>
      </c>
      <c r="AM12" s="3"/>
      <c r="AN12" s="2"/>
      <c r="AO12" s="3"/>
      <c r="AP12" s="3"/>
      <c r="AQ12" s="9" t="str">
        <f t="shared" si="3"/>
        <v xml:space="preserve"> </v>
      </c>
      <c r="AR12" s="25" t="str">
        <f t="shared" si="2"/>
        <v xml:space="preserve"> </v>
      </c>
      <c r="AS12" s="26" t="str">
        <f t="shared" si="4"/>
        <v xml:space="preserve"> </v>
      </c>
      <c r="AT12" s="10"/>
      <c r="AU12" s="23"/>
      <c r="AV12" s="23">
        <v>3.5</v>
      </c>
    </row>
    <row r="13" spans="1:69" x14ac:dyDescent="0.2">
      <c r="A13" s="53">
        <v>8</v>
      </c>
      <c r="B13" s="1"/>
      <c r="C13" s="3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4" t="str">
        <f t="shared" si="0"/>
        <v xml:space="preserve"> </v>
      </c>
      <c r="S13" s="2"/>
      <c r="T13" s="2"/>
      <c r="U13" s="3"/>
      <c r="V13" s="2"/>
      <c r="W13" s="2"/>
      <c r="X13" s="2"/>
      <c r="Y13" s="2"/>
      <c r="Z13" s="3"/>
      <c r="AA13" s="2"/>
      <c r="AB13" s="2"/>
      <c r="AC13" s="3"/>
      <c r="AD13" s="3"/>
      <c r="AE13" s="3"/>
      <c r="AF13" s="2"/>
      <c r="AG13" s="3"/>
      <c r="AH13" s="3"/>
      <c r="AI13" s="2"/>
      <c r="AJ13" s="2"/>
      <c r="AK13" s="2"/>
      <c r="AL13" s="7" t="str">
        <f t="shared" si="1"/>
        <v xml:space="preserve"> </v>
      </c>
      <c r="AM13" s="3"/>
      <c r="AN13" s="2"/>
      <c r="AO13" s="3"/>
      <c r="AP13" s="3"/>
      <c r="AQ13" s="9" t="str">
        <f t="shared" si="3"/>
        <v xml:space="preserve"> </v>
      </c>
      <c r="AR13" s="25" t="str">
        <f t="shared" si="2"/>
        <v xml:space="preserve"> </v>
      </c>
      <c r="AS13" s="26" t="str">
        <f t="shared" si="4"/>
        <v xml:space="preserve"> </v>
      </c>
      <c r="AT13" s="10"/>
      <c r="AU13" s="23"/>
      <c r="AV13" s="23">
        <v>4</v>
      </c>
    </row>
    <row r="14" spans="1:69" x14ac:dyDescent="0.2">
      <c r="A14" s="53">
        <v>9</v>
      </c>
      <c r="B14" s="1"/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4" t="str">
        <f t="shared" si="0"/>
        <v xml:space="preserve"> </v>
      </c>
      <c r="S14" s="2"/>
      <c r="T14" s="2"/>
      <c r="U14" s="3"/>
      <c r="V14" s="2"/>
      <c r="W14" s="2"/>
      <c r="X14" s="2"/>
      <c r="Y14" s="2"/>
      <c r="Z14" s="3"/>
      <c r="AA14" s="2"/>
      <c r="AB14" s="2"/>
      <c r="AC14" s="3"/>
      <c r="AD14" s="3"/>
      <c r="AE14" s="3"/>
      <c r="AF14" s="2"/>
      <c r="AG14" s="3"/>
      <c r="AH14" s="3"/>
      <c r="AI14" s="2"/>
      <c r="AJ14" s="2"/>
      <c r="AK14" s="2"/>
      <c r="AL14" s="7" t="str">
        <f t="shared" si="1"/>
        <v xml:space="preserve"> </v>
      </c>
      <c r="AM14" s="3"/>
      <c r="AN14" s="2"/>
      <c r="AO14" s="3"/>
      <c r="AP14" s="3"/>
      <c r="AQ14" s="9" t="str">
        <f t="shared" si="3"/>
        <v xml:space="preserve"> </v>
      </c>
      <c r="AR14" s="25" t="str">
        <f t="shared" si="2"/>
        <v xml:space="preserve"> </v>
      </c>
      <c r="AS14" s="26" t="str">
        <f t="shared" si="4"/>
        <v xml:space="preserve"> </v>
      </c>
      <c r="AT14" s="10"/>
      <c r="AU14" s="23"/>
      <c r="AV14" s="23">
        <v>4.5</v>
      </c>
    </row>
    <row r="15" spans="1:69" x14ac:dyDescent="0.2">
      <c r="A15" s="53">
        <v>10</v>
      </c>
      <c r="B15" s="1"/>
      <c r="C15" s="3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4" t="str">
        <f t="shared" si="0"/>
        <v xml:space="preserve"> </v>
      </c>
      <c r="S15" s="2"/>
      <c r="T15" s="2"/>
      <c r="U15" s="3"/>
      <c r="V15" s="2"/>
      <c r="W15" s="2"/>
      <c r="X15" s="2"/>
      <c r="Y15" s="2"/>
      <c r="Z15" s="3"/>
      <c r="AA15" s="2"/>
      <c r="AB15" s="2"/>
      <c r="AC15" s="3"/>
      <c r="AD15" s="3"/>
      <c r="AE15" s="3"/>
      <c r="AF15" s="2"/>
      <c r="AG15" s="3"/>
      <c r="AH15" s="3"/>
      <c r="AI15" s="2"/>
      <c r="AJ15" s="2"/>
      <c r="AK15" s="2"/>
      <c r="AL15" s="7" t="str">
        <f t="shared" si="1"/>
        <v xml:space="preserve"> </v>
      </c>
      <c r="AM15" s="3"/>
      <c r="AN15" s="2"/>
      <c r="AO15" s="3"/>
      <c r="AP15" s="3"/>
      <c r="AQ15" s="9" t="str">
        <f t="shared" si="3"/>
        <v xml:space="preserve"> </v>
      </c>
      <c r="AR15" s="25" t="str">
        <f t="shared" si="2"/>
        <v xml:space="preserve"> </v>
      </c>
      <c r="AS15" s="26" t="str">
        <f t="shared" si="4"/>
        <v xml:space="preserve"> </v>
      </c>
      <c r="AT15" s="10"/>
      <c r="AU15" s="23"/>
      <c r="AV15" s="23">
        <v>5</v>
      </c>
    </row>
    <row r="16" spans="1:69" x14ac:dyDescent="0.2">
      <c r="A16" s="53">
        <v>11</v>
      </c>
      <c r="B16" s="1"/>
      <c r="C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4" t="str">
        <f t="shared" si="0"/>
        <v xml:space="preserve"> </v>
      </c>
      <c r="S16" s="2"/>
      <c r="T16" s="2"/>
      <c r="U16" s="3"/>
      <c r="V16" s="2"/>
      <c r="W16" s="2"/>
      <c r="X16" s="2"/>
      <c r="Y16" s="2"/>
      <c r="Z16" s="3"/>
      <c r="AA16" s="2"/>
      <c r="AB16" s="2"/>
      <c r="AC16" s="3"/>
      <c r="AD16" s="3"/>
      <c r="AE16" s="3"/>
      <c r="AF16" s="2"/>
      <c r="AG16" s="3"/>
      <c r="AH16" s="3"/>
      <c r="AI16" s="2"/>
      <c r="AJ16" s="2"/>
      <c r="AK16" s="2"/>
      <c r="AL16" s="7" t="str">
        <f t="shared" si="1"/>
        <v xml:space="preserve"> </v>
      </c>
      <c r="AM16" s="3"/>
      <c r="AN16" s="2"/>
      <c r="AO16" s="3"/>
      <c r="AP16" s="3"/>
      <c r="AQ16" s="9" t="str">
        <f t="shared" si="3"/>
        <v xml:space="preserve"> </v>
      </c>
      <c r="AR16" s="25" t="str">
        <f t="shared" si="2"/>
        <v xml:space="preserve"> </v>
      </c>
      <c r="AS16" s="26" t="str">
        <f t="shared" si="4"/>
        <v xml:space="preserve"> </v>
      </c>
      <c r="AT16" s="10"/>
      <c r="AU16" s="23"/>
      <c r="AV16" s="23">
        <v>5.5</v>
      </c>
    </row>
    <row r="17" spans="1:48" x14ac:dyDescent="0.2">
      <c r="A17" s="53">
        <v>12</v>
      </c>
      <c r="B17" s="1"/>
      <c r="C17" s="3"/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4" t="str">
        <f t="shared" si="0"/>
        <v xml:space="preserve"> </v>
      </c>
      <c r="S17" s="2"/>
      <c r="T17" s="2"/>
      <c r="U17" s="3"/>
      <c r="V17" s="2"/>
      <c r="W17" s="2"/>
      <c r="X17" s="2"/>
      <c r="Y17" s="2"/>
      <c r="Z17" s="3"/>
      <c r="AA17" s="2"/>
      <c r="AB17" s="2"/>
      <c r="AC17" s="3"/>
      <c r="AD17" s="3"/>
      <c r="AE17" s="3"/>
      <c r="AF17" s="2"/>
      <c r="AG17" s="3"/>
      <c r="AH17" s="3"/>
      <c r="AI17" s="2"/>
      <c r="AJ17" s="2"/>
      <c r="AK17" s="2"/>
      <c r="AL17" s="7" t="str">
        <f t="shared" si="1"/>
        <v xml:space="preserve"> </v>
      </c>
      <c r="AM17" s="3"/>
      <c r="AN17" s="2"/>
      <c r="AO17" s="3"/>
      <c r="AP17" s="3"/>
      <c r="AQ17" s="9" t="str">
        <f t="shared" si="3"/>
        <v xml:space="preserve"> </v>
      </c>
      <c r="AR17" s="25" t="str">
        <f t="shared" si="2"/>
        <v xml:space="preserve"> </v>
      </c>
      <c r="AS17" s="26" t="str">
        <f t="shared" si="4"/>
        <v xml:space="preserve"> </v>
      </c>
      <c r="AT17" s="10"/>
      <c r="AU17" s="23"/>
      <c r="AV17" s="23">
        <v>6</v>
      </c>
    </row>
    <row r="18" spans="1:48" x14ac:dyDescent="0.2">
      <c r="A18" s="53">
        <v>13</v>
      </c>
      <c r="B18" s="1"/>
      <c r="C18" s="3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4" t="str">
        <f t="shared" si="0"/>
        <v xml:space="preserve"> </v>
      </c>
      <c r="S18" s="2"/>
      <c r="T18" s="2"/>
      <c r="U18" s="3"/>
      <c r="V18" s="2"/>
      <c r="W18" s="2"/>
      <c r="X18" s="2"/>
      <c r="Y18" s="2"/>
      <c r="Z18" s="3"/>
      <c r="AA18" s="2"/>
      <c r="AB18" s="2"/>
      <c r="AC18" s="3"/>
      <c r="AD18" s="3"/>
      <c r="AE18" s="3"/>
      <c r="AF18" s="2"/>
      <c r="AG18" s="3"/>
      <c r="AH18" s="3"/>
      <c r="AI18" s="2"/>
      <c r="AJ18" s="2"/>
      <c r="AK18" s="2"/>
      <c r="AL18" s="7" t="str">
        <f t="shared" si="1"/>
        <v xml:space="preserve"> </v>
      </c>
      <c r="AM18" s="3"/>
      <c r="AN18" s="2"/>
      <c r="AO18" s="3"/>
      <c r="AP18" s="3"/>
      <c r="AQ18" s="9" t="str">
        <f t="shared" si="3"/>
        <v xml:space="preserve"> </v>
      </c>
      <c r="AR18" s="25" t="str">
        <f t="shared" si="2"/>
        <v xml:space="preserve"> </v>
      </c>
      <c r="AS18" s="26" t="str">
        <f t="shared" si="4"/>
        <v xml:space="preserve"> </v>
      </c>
      <c r="AT18" s="10"/>
      <c r="AU18" s="23"/>
      <c r="AV18" s="23">
        <v>6.5</v>
      </c>
    </row>
    <row r="19" spans="1:48" x14ac:dyDescent="0.2">
      <c r="A19" s="53">
        <v>14</v>
      </c>
      <c r="B19" s="1"/>
      <c r="C19" s="3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4" t="str">
        <f t="shared" si="0"/>
        <v xml:space="preserve"> </v>
      </c>
      <c r="S19" s="2"/>
      <c r="T19" s="2"/>
      <c r="U19" s="3"/>
      <c r="V19" s="2"/>
      <c r="W19" s="2"/>
      <c r="X19" s="2"/>
      <c r="Y19" s="2"/>
      <c r="Z19" s="3"/>
      <c r="AA19" s="2"/>
      <c r="AB19" s="2"/>
      <c r="AC19" s="3"/>
      <c r="AD19" s="3"/>
      <c r="AE19" s="3"/>
      <c r="AF19" s="2"/>
      <c r="AG19" s="3"/>
      <c r="AH19" s="3"/>
      <c r="AI19" s="2"/>
      <c r="AJ19" s="2"/>
      <c r="AK19" s="2"/>
      <c r="AL19" s="7" t="str">
        <f t="shared" si="1"/>
        <v xml:space="preserve"> </v>
      </c>
      <c r="AM19" s="3"/>
      <c r="AN19" s="2"/>
      <c r="AO19" s="3"/>
      <c r="AP19" s="3"/>
      <c r="AQ19" s="9" t="str">
        <f t="shared" si="3"/>
        <v xml:space="preserve"> </v>
      </c>
      <c r="AR19" s="25" t="str">
        <f t="shared" si="2"/>
        <v xml:space="preserve"> </v>
      </c>
      <c r="AS19" s="26" t="str">
        <f t="shared" si="4"/>
        <v xml:space="preserve"> </v>
      </c>
      <c r="AT19" s="10"/>
      <c r="AU19" s="23"/>
      <c r="AV19" s="23">
        <v>7</v>
      </c>
    </row>
    <row r="20" spans="1:48" x14ac:dyDescent="0.2">
      <c r="A20" s="53">
        <v>15</v>
      </c>
      <c r="B20" s="1"/>
      <c r="C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4" t="str">
        <f t="shared" si="0"/>
        <v xml:space="preserve"> </v>
      </c>
      <c r="S20" s="2"/>
      <c r="T20" s="2"/>
      <c r="U20" s="3"/>
      <c r="V20" s="2"/>
      <c r="W20" s="2"/>
      <c r="X20" s="2"/>
      <c r="Y20" s="2"/>
      <c r="Z20" s="3"/>
      <c r="AA20" s="2"/>
      <c r="AB20" s="2"/>
      <c r="AC20" s="3"/>
      <c r="AD20" s="3"/>
      <c r="AE20" s="3"/>
      <c r="AF20" s="2"/>
      <c r="AG20" s="3"/>
      <c r="AH20" s="3"/>
      <c r="AI20" s="2"/>
      <c r="AJ20" s="2"/>
      <c r="AK20" s="2"/>
      <c r="AL20" s="7" t="str">
        <f t="shared" si="1"/>
        <v xml:space="preserve"> </v>
      </c>
      <c r="AM20" s="3"/>
      <c r="AN20" s="2"/>
      <c r="AO20" s="3"/>
      <c r="AP20" s="3"/>
      <c r="AQ20" s="9" t="str">
        <f t="shared" si="3"/>
        <v xml:space="preserve"> </v>
      </c>
      <c r="AR20" s="25" t="str">
        <f t="shared" si="2"/>
        <v xml:space="preserve"> </v>
      </c>
      <c r="AS20" s="26" t="str">
        <f t="shared" si="4"/>
        <v xml:space="preserve"> </v>
      </c>
      <c r="AT20" s="10"/>
      <c r="AU20" s="23"/>
      <c r="AV20" s="23">
        <v>7.5</v>
      </c>
    </row>
    <row r="21" spans="1:48" x14ac:dyDescent="0.2">
      <c r="A21" s="53">
        <v>16</v>
      </c>
      <c r="B21" s="1"/>
      <c r="C21" s="3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4" t="str">
        <f t="shared" si="0"/>
        <v xml:space="preserve"> </v>
      </c>
      <c r="S21" s="2"/>
      <c r="T21" s="2"/>
      <c r="U21" s="3"/>
      <c r="V21" s="2"/>
      <c r="W21" s="2"/>
      <c r="X21" s="2"/>
      <c r="Y21" s="2"/>
      <c r="Z21" s="3"/>
      <c r="AA21" s="2"/>
      <c r="AB21" s="2"/>
      <c r="AC21" s="3"/>
      <c r="AD21" s="3"/>
      <c r="AE21" s="3"/>
      <c r="AF21" s="2"/>
      <c r="AG21" s="3"/>
      <c r="AH21" s="3"/>
      <c r="AI21" s="2"/>
      <c r="AJ21" s="2"/>
      <c r="AK21" s="2"/>
      <c r="AL21" s="7" t="str">
        <f t="shared" si="1"/>
        <v xml:space="preserve"> </v>
      </c>
      <c r="AM21" s="3"/>
      <c r="AN21" s="2"/>
      <c r="AO21" s="3"/>
      <c r="AP21" s="3"/>
      <c r="AQ21" s="9" t="str">
        <f t="shared" si="3"/>
        <v xml:space="preserve"> </v>
      </c>
      <c r="AR21" s="25" t="str">
        <f t="shared" si="2"/>
        <v xml:space="preserve"> </v>
      </c>
      <c r="AS21" s="26" t="str">
        <f t="shared" si="4"/>
        <v xml:space="preserve"> </v>
      </c>
      <c r="AT21" s="10"/>
      <c r="AU21" s="23"/>
      <c r="AV21" s="23">
        <v>8</v>
      </c>
    </row>
    <row r="22" spans="1:48" x14ac:dyDescent="0.2">
      <c r="A22" s="53">
        <v>17</v>
      </c>
      <c r="B22" s="1"/>
      <c r="C22" s="3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4" t="str">
        <f t="shared" si="0"/>
        <v xml:space="preserve"> </v>
      </c>
      <c r="S22" s="2"/>
      <c r="T22" s="2"/>
      <c r="U22" s="3"/>
      <c r="V22" s="2"/>
      <c r="W22" s="2"/>
      <c r="X22" s="2"/>
      <c r="Y22" s="2"/>
      <c r="Z22" s="3"/>
      <c r="AA22" s="2"/>
      <c r="AB22" s="2"/>
      <c r="AC22" s="3"/>
      <c r="AD22" s="3"/>
      <c r="AE22" s="3"/>
      <c r="AF22" s="2"/>
      <c r="AG22" s="3"/>
      <c r="AH22" s="3"/>
      <c r="AI22" s="2"/>
      <c r="AJ22" s="2"/>
      <c r="AK22" s="2"/>
      <c r="AL22" s="7" t="str">
        <f t="shared" si="1"/>
        <v xml:space="preserve"> </v>
      </c>
      <c r="AM22" s="3"/>
      <c r="AN22" s="2"/>
      <c r="AO22" s="3"/>
      <c r="AP22" s="3"/>
      <c r="AQ22" s="9" t="str">
        <f t="shared" si="3"/>
        <v xml:space="preserve"> </v>
      </c>
      <c r="AR22" s="25" t="str">
        <f t="shared" si="2"/>
        <v xml:space="preserve"> </v>
      </c>
      <c r="AS22" s="26" t="str">
        <f t="shared" si="4"/>
        <v xml:space="preserve"> </v>
      </c>
      <c r="AT22" s="10"/>
      <c r="AU22" s="23"/>
      <c r="AV22" s="23">
        <v>8.5</v>
      </c>
    </row>
    <row r="23" spans="1:48" x14ac:dyDescent="0.2">
      <c r="A23" s="53">
        <v>18</v>
      </c>
      <c r="B23" s="1"/>
      <c r="C23" s="3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4" t="str">
        <f t="shared" si="0"/>
        <v xml:space="preserve"> </v>
      </c>
      <c r="S23" s="2"/>
      <c r="T23" s="2"/>
      <c r="U23" s="3"/>
      <c r="V23" s="2"/>
      <c r="W23" s="2"/>
      <c r="X23" s="2"/>
      <c r="Y23" s="2"/>
      <c r="Z23" s="3"/>
      <c r="AA23" s="2"/>
      <c r="AB23" s="2"/>
      <c r="AC23" s="3"/>
      <c r="AD23" s="3"/>
      <c r="AE23" s="3"/>
      <c r="AF23" s="2"/>
      <c r="AG23" s="3"/>
      <c r="AH23" s="3"/>
      <c r="AI23" s="2"/>
      <c r="AJ23" s="2"/>
      <c r="AK23" s="2"/>
      <c r="AL23" s="7" t="str">
        <f t="shared" si="1"/>
        <v xml:space="preserve"> </v>
      </c>
      <c r="AM23" s="3"/>
      <c r="AN23" s="2"/>
      <c r="AO23" s="3"/>
      <c r="AP23" s="3"/>
      <c r="AQ23" s="9" t="str">
        <f t="shared" si="3"/>
        <v xml:space="preserve"> </v>
      </c>
      <c r="AR23" s="25" t="str">
        <f t="shared" si="2"/>
        <v xml:space="preserve"> </v>
      </c>
      <c r="AS23" s="26" t="str">
        <f t="shared" si="4"/>
        <v xml:space="preserve"> </v>
      </c>
      <c r="AT23" s="10"/>
      <c r="AU23" s="23"/>
      <c r="AV23" s="23">
        <v>9</v>
      </c>
    </row>
    <row r="24" spans="1:48" x14ac:dyDescent="0.2">
      <c r="A24" s="53">
        <v>19</v>
      </c>
      <c r="B24" s="1"/>
      <c r="C24" s="3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4" t="str">
        <f t="shared" si="0"/>
        <v xml:space="preserve"> </v>
      </c>
      <c r="S24" s="2"/>
      <c r="T24" s="2"/>
      <c r="U24" s="3"/>
      <c r="V24" s="2"/>
      <c r="W24" s="2"/>
      <c r="X24" s="2"/>
      <c r="Y24" s="2"/>
      <c r="Z24" s="3"/>
      <c r="AA24" s="2"/>
      <c r="AB24" s="2"/>
      <c r="AC24" s="3"/>
      <c r="AD24" s="3"/>
      <c r="AE24" s="3"/>
      <c r="AF24" s="2"/>
      <c r="AG24" s="3"/>
      <c r="AH24" s="3"/>
      <c r="AI24" s="2"/>
      <c r="AJ24" s="2"/>
      <c r="AK24" s="2"/>
      <c r="AL24" s="7" t="str">
        <f t="shared" si="1"/>
        <v xml:space="preserve"> </v>
      </c>
      <c r="AM24" s="3"/>
      <c r="AN24" s="2"/>
      <c r="AO24" s="3"/>
      <c r="AP24" s="3"/>
      <c r="AQ24" s="9" t="str">
        <f t="shared" si="3"/>
        <v xml:space="preserve"> </v>
      </c>
      <c r="AR24" s="25" t="str">
        <f t="shared" si="2"/>
        <v xml:space="preserve"> </v>
      </c>
      <c r="AS24" s="26" t="str">
        <f t="shared" si="4"/>
        <v xml:space="preserve"> </v>
      </c>
      <c r="AT24" s="10"/>
      <c r="AU24" s="23"/>
      <c r="AV24" s="23">
        <v>9.5</v>
      </c>
    </row>
    <row r="25" spans="1:48" x14ac:dyDescent="0.2">
      <c r="A25" s="53">
        <v>20</v>
      </c>
      <c r="B25" s="1"/>
      <c r="C25" s="3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4" t="str">
        <f t="shared" si="0"/>
        <v xml:space="preserve"> </v>
      </c>
      <c r="S25" s="2"/>
      <c r="T25" s="2"/>
      <c r="U25" s="3"/>
      <c r="V25" s="2"/>
      <c r="W25" s="2"/>
      <c r="X25" s="2"/>
      <c r="Y25" s="2"/>
      <c r="Z25" s="3"/>
      <c r="AA25" s="2"/>
      <c r="AB25" s="2"/>
      <c r="AC25" s="3"/>
      <c r="AD25" s="3"/>
      <c r="AE25" s="3"/>
      <c r="AF25" s="2"/>
      <c r="AG25" s="3"/>
      <c r="AH25" s="3"/>
      <c r="AI25" s="2"/>
      <c r="AJ25" s="2"/>
      <c r="AK25" s="2"/>
      <c r="AL25" s="7" t="str">
        <f t="shared" si="1"/>
        <v xml:space="preserve"> </v>
      </c>
      <c r="AM25" s="3"/>
      <c r="AN25" s="2"/>
      <c r="AO25" s="3"/>
      <c r="AP25" s="3"/>
      <c r="AQ25" s="9" t="str">
        <f t="shared" si="3"/>
        <v xml:space="preserve"> </v>
      </c>
      <c r="AR25" s="25" t="str">
        <f t="shared" si="2"/>
        <v xml:space="preserve"> </v>
      </c>
      <c r="AS25" s="26" t="str">
        <f t="shared" si="4"/>
        <v xml:space="preserve"> </v>
      </c>
      <c r="AT25" s="10"/>
      <c r="AU25" s="23"/>
      <c r="AV25" s="23">
        <v>10</v>
      </c>
    </row>
    <row r="26" spans="1:48" x14ac:dyDescent="0.2">
      <c r="A26" s="53">
        <v>21</v>
      </c>
      <c r="B26" s="1"/>
      <c r="C26" s="3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4" t="str">
        <f t="shared" si="0"/>
        <v xml:space="preserve"> </v>
      </c>
      <c r="S26" s="2"/>
      <c r="T26" s="2"/>
      <c r="U26" s="3"/>
      <c r="V26" s="2"/>
      <c r="W26" s="2"/>
      <c r="X26" s="2"/>
      <c r="Y26" s="2"/>
      <c r="Z26" s="3"/>
      <c r="AA26" s="2"/>
      <c r="AB26" s="2"/>
      <c r="AC26" s="3"/>
      <c r="AD26" s="3"/>
      <c r="AE26" s="3"/>
      <c r="AF26" s="2"/>
      <c r="AG26" s="3"/>
      <c r="AH26" s="3"/>
      <c r="AI26" s="2"/>
      <c r="AJ26" s="2"/>
      <c r="AK26" s="2"/>
      <c r="AL26" s="7" t="str">
        <f t="shared" si="1"/>
        <v xml:space="preserve"> </v>
      </c>
      <c r="AM26" s="3"/>
      <c r="AN26" s="2"/>
      <c r="AO26" s="3"/>
      <c r="AP26" s="3"/>
      <c r="AQ26" s="9" t="str">
        <f t="shared" si="3"/>
        <v xml:space="preserve"> </v>
      </c>
      <c r="AR26" s="25" t="str">
        <f t="shared" si="2"/>
        <v xml:space="preserve"> </v>
      </c>
      <c r="AS26" s="26" t="str">
        <f t="shared" si="4"/>
        <v xml:space="preserve"> </v>
      </c>
      <c r="AT26" s="10"/>
      <c r="AU26" s="23"/>
      <c r="AV26" s="23">
        <v>10.5</v>
      </c>
    </row>
    <row r="27" spans="1:48" x14ac:dyDescent="0.2">
      <c r="A27" s="53">
        <v>22</v>
      </c>
      <c r="B27" s="1"/>
      <c r="C27" s="3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4" t="str">
        <f t="shared" si="0"/>
        <v xml:space="preserve"> </v>
      </c>
      <c r="S27" s="2"/>
      <c r="T27" s="2"/>
      <c r="U27" s="3"/>
      <c r="V27" s="2"/>
      <c r="W27" s="2"/>
      <c r="X27" s="2"/>
      <c r="Y27" s="2"/>
      <c r="Z27" s="3"/>
      <c r="AA27" s="2"/>
      <c r="AB27" s="2"/>
      <c r="AC27" s="3"/>
      <c r="AD27" s="3"/>
      <c r="AE27" s="3"/>
      <c r="AF27" s="2"/>
      <c r="AG27" s="3"/>
      <c r="AH27" s="3"/>
      <c r="AI27" s="2"/>
      <c r="AJ27" s="2"/>
      <c r="AK27" s="2"/>
      <c r="AL27" s="7" t="str">
        <f t="shared" si="1"/>
        <v xml:space="preserve"> </v>
      </c>
      <c r="AM27" s="3"/>
      <c r="AN27" s="2"/>
      <c r="AO27" s="3"/>
      <c r="AP27" s="3"/>
      <c r="AQ27" s="9" t="str">
        <f t="shared" si="3"/>
        <v xml:space="preserve"> </v>
      </c>
      <c r="AR27" s="25" t="str">
        <f t="shared" si="2"/>
        <v xml:space="preserve"> </v>
      </c>
      <c r="AS27" s="26" t="str">
        <f t="shared" si="4"/>
        <v xml:space="preserve"> </v>
      </c>
      <c r="AT27" s="10"/>
      <c r="AU27" s="23"/>
      <c r="AV27" s="23">
        <v>11</v>
      </c>
    </row>
    <row r="28" spans="1:48" x14ac:dyDescent="0.2">
      <c r="A28" s="53">
        <v>23</v>
      </c>
      <c r="B28" s="1"/>
      <c r="C28" s="3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4" t="str">
        <f t="shared" si="0"/>
        <v xml:space="preserve"> </v>
      </c>
      <c r="S28" s="2"/>
      <c r="T28" s="2"/>
      <c r="U28" s="3"/>
      <c r="V28" s="2"/>
      <c r="W28" s="2"/>
      <c r="X28" s="2"/>
      <c r="Y28" s="2"/>
      <c r="Z28" s="3"/>
      <c r="AA28" s="2"/>
      <c r="AB28" s="2"/>
      <c r="AC28" s="3"/>
      <c r="AD28" s="3"/>
      <c r="AE28" s="3"/>
      <c r="AF28" s="2"/>
      <c r="AG28" s="3"/>
      <c r="AH28" s="3"/>
      <c r="AI28" s="2"/>
      <c r="AJ28" s="2"/>
      <c r="AK28" s="2"/>
      <c r="AL28" s="7" t="str">
        <f t="shared" si="1"/>
        <v xml:space="preserve"> </v>
      </c>
      <c r="AM28" s="3"/>
      <c r="AN28" s="2"/>
      <c r="AO28" s="3"/>
      <c r="AP28" s="3"/>
      <c r="AQ28" s="9" t="str">
        <f t="shared" si="3"/>
        <v xml:space="preserve"> </v>
      </c>
      <c r="AR28" s="25" t="str">
        <f t="shared" si="2"/>
        <v xml:space="preserve"> </v>
      </c>
      <c r="AS28" s="26" t="str">
        <f t="shared" si="4"/>
        <v xml:space="preserve"> </v>
      </c>
      <c r="AT28" s="10"/>
      <c r="AU28" s="23"/>
      <c r="AV28" s="23">
        <v>11.5</v>
      </c>
    </row>
    <row r="29" spans="1:48" x14ac:dyDescent="0.2">
      <c r="A29" s="53">
        <v>24</v>
      </c>
      <c r="B29" s="1"/>
      <c r="C29" s="3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4" t="str">
        <f t="shared" si="0"/>
        <v xml:space="preserve"> </v>
      </c>
      <c r="S29" s="2"/>
      <c r="T29" s="2"/>
      <c r="U29" s="3"/>
      <c r="V29" s="2"/>
      <c r="W29" s="2"/>
      <c r="X29" s="2"/>
      <c r="Y29" s="2"/>
      <c r="Z29" s="3"/>
      <c r="AA29" s="2"/>
      <c r="AB29" s="2"/>
      <c r="AC29" s="3"/>
      <c r="AD29" s="3"/>
      <c r="AE29" s="3"/>
      <c r="AF29" s="2"/>
      <c r="AG29" s="3"/>
      <c r="AH29" s="3"/>
      <c r="AI29" s="2"/>
      <c r="AJ29" s="2"/>
      <c r="AK29" s="2"/>
      <c r="AL29" s="7" t="str">
        <f t="shared" si="1"/>
        <v xml:space="preserve"> </v>
      </c>
      <c r="AM29" s="3"/>
      <c r="AN29" s="2"/>
      <c r="AO29" s="3"/>
      <c r="AP29" s="3"/>
      <c r="AQ29" s="9" t="str">
        <f t="shared" si="3"/>
        <v xml:space="preserve"> </v>
      </c>
      <c r="AR29" s="25" t="str">
        <f t="shared" si="2"/>
        <v xml:space="preserve"> </v>
      </c>
      <c r="AS29" s="26" t="str">
        <f t="shared" si="4"/>
        <v xml:space="preserve"> </v>
      </c>
      <c r="AT29" s="10"/>
      <c r="AU29" s="23"/>
      <c r="AV29" s="23">
        <v>12</v>
      </c>
    </row>
    <row r="30" spans="1:48" x14ac:dyDescent="0.2">
      <c r="A30" s="53">
        <v>25</v>
      </c>
      <c r="B30" s="1"/>
      <c r="C30" s="3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4" t="str">
        <f t="shared" si="0"/>
        <v xml:space="preserve"> </v>
      </c>
      <c r="S30" s="2"/>
      <c r="T30" s="2"/>
      <c r="U30" s="3"/>
      <c r="V30" s="2"/>
      <c r="W30" s="2"/>
      <c r="X30" s="2"/>
      <c r="Y30" s="2"/>
      <c r="Z30" s="3"/>
      <c r="AA30" s="2"/>
      <c r="AB30" s="2"/>
      <c r="AC30" s="3"/>
      <c r="AD30" s="3"/>
      <c r="AE30" s="3"/>
      <c r="AF30" s="2"/>
      <c r="AG30" s="3"/>
      <c r="AH30" s="3"/>
      <c r="AI30" s="2"/>
      <c r="AJ30" s="2"/>
      <c r="AK30" s="2"/>
      <c r="AL30" s="7" t="str">
        <f t="shared" si="1"/>
        <v xml:space="preserve"> </v>
      </c>
      <c r="AM30" s="3"/>
      <c r="AN30" s="2"/>
      <c r="AO30" s="3"/>
      <c r="AP30" s="3"/>
      <c r="AQ30" s="9" t="str">
        <f t="shared" si="3"/>
        <v xml:space="preserve"> </v>
      </c>
      <c r="AR30" s="25" t="str">
        <f t="shared" si="2"/>
        <v xml:space="preserve"> </v>
      </c>
      <c r="AS30" s="26" t="str">
        <f t="shared" si="4"/>
        <v xml:space="preserve"> </v>
      </c>
      <c r="AT30" s="10"/>
      <c r="AU30" s="23"/>
      <c r="AV30" s="23">
        <v>12.5</v>
      </c>
    </row>
    <row r="31" spans="1:48" x14ac:dyDescent="0.2">
      <c r="A31" s="53">
        <v>26</v>
      </c>
      <c r="B31" s="1"/>
      <c r="C31" s="3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4" t="str">
        <f t="shared" si="0"/>
        <v xml:space="preserve"> </v>
      </c>
      <c r="S31" s="2"/>
      <c r="T31" s="2"/>
      <c r="U31" s="3"/>
      <c r="V31" s="2"/>
      <c r="W31" s="2"/>
      <c r="X31" s="2"/>
      <c r="Y31" s="2"/>
      <c r="Z31" s="3"/>
      <c r="AA31" s="2"/>
      <c r="AB31" s="2"/>
      <c r="AC31" s="3"/>
      <c r="AD31" s="3"/>
      <c r="AE31" s="3"/>
      <c r="AF31" s="2"/>
      <c r="AG31" s="3"/>
      <c r="AH31" s="3"/>
      <c r="AI31" s="2"/>
      <c r="AJ31" s="2"/>
      <c r="AK31" s="2"/>
      <c r="AL31" s="7" t="str">
        <f t="shared" si="1"/>
        <v xml:space="preserve"> </v>
      </c>
      <c r="AM31" s="3"/>
      <c r="AN31" s="2"/>
      <c r="AO31" s="3"/>
      <c r="AP31" s="3"/>
      <c r="AQ31" s="9" t="str">
        <f t="shared" si="3"/>
        <v xml:space="preserve"> </v>
      </c>
      <c r="AR31" s="25" t="str">
        <f t="shared" si="2"/>
        <v xml:space="preserve"> </v>
      </c>
      <c r="AS31" s="26" t="str">
        <f t="shared" si="4"/>
        <v xml:space="preserve"> </v>
      </c>
      <c r="AT31" s="10"/>
      <c r="AU31" s="23"/>
      <c r="AV31" s="23">
        <v>13</v>
      </c>
    </row>
    <row r="32" spans="1:48" x14ac:dyDescent="0.2">
      <c r="A32" s="53">
        <v>27</v>
      </c>
      <c r="B32" s="1"/>
      <c r="C32" s="3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4" t="str">
        <f t="shared" si="0"/>
        <v xml:space="preserve"> </v>
      </c>
      <c r="S32" s="2"/>
      <c r="T32" s="2"/>
      <c r="U32" s="3"/>
      <c r="V32" s="2"/>
      <c r="W32" s="2"/>
      <c r="X32" s="2"/>
      <c r="Y32" s="2"/>
      <c r="Z32" s="3"/>
      <c r="AA32" s="2"/>
      <c r="AB32" s="2"/>
      <c r="AC32" s="3"/>
      <c r="AD32" s="3"/>
      <c r="AE32" s="3"/>
      <c r="AF32" s="2"/>
      <c r="AG32" s="3"/>
      <c r="AH32" s="3"/>
      <c r="AI32" s="2"/>
      <c r="AJ32" s="2"/>
      <c r="AK32" s="2"/>
      <c r="AL32" s="7" t="str">
        <f t="shared" si="1"/>
        <v xml:space="preserve"> </v>
      </c>
      <c r="AM32" s="3"/>
      <c r="AN32" s="2"/>
      <c r="AO32" s="3"/>
      <c r="AP32" s="3"/>
      <c r="AQ32" s="9" t="str">
        <f t="shared" si="3"/>
        <v xml:space="preserve"> </v>
      </c>
      <c r="AR32" s="25" t="str">
        <f t="shared" si="2"/>
        <v xml:space="preserve"> </v>
      </c>
      <c r="AS32" s="26" t="str">
        <f t="shared" si="4"/>
        <v xml:space="preserve"> </v>
      </c>
      <c r="AT32" s="10"/>
      <c r="AU32" s="23"/>
      <c r="AV32" s="23">
        <v>13.5</v>
      </c>
    </row>
    <row r="33" spans="1:50" x14ac:dyDescent="0.2">
      <c r="A33" s="53">
        <v>28</v>
      </c>
      <c r="B33" s="1"/>
      <c r="C33" s="3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4" t="str">
        <f t="shared" si="0"/>
        <v xml:space="preserve"> </v>
      </c>
      <c r="S33" s="2"/>
      <c r="T33" s="2"/>
      <c r="U33" s="3"/>
      <c r="V33" s="2"/>
      <c r="W33" s="2"/>
      <c r="X33" s="2"/>
      <c r="Y33" s="2"/>
      <c r="Z33" s="3"/>
      <c r="AA33" s="2"/>
      <c r="AB33" s="2"/>
      <c r="AC33" s="3"/>
      <c r="AD33" s="3"/>
      <c r="AE33" s="3"/>
      <c r="AF33" s="2"/>
      <c r="AG33" s="3"/>
      <c r="AH33" s="3"/>
      <c r="AI33" s="2"/>
      <c r="AJ33" s="2"/>
      <c r="AK33" s="2"/>
      <c r="AL33" s="7" t="str">
        <f t="shared" si="1"/>
        <v xml:space="preserve"> </v>
      </c>
      <c r="AM33" s="3"/>
      <c r="AN33" s="2"/>
      <c r="AO33" s="3"/>
      <c r="AP33" s="3"/>
      <c r="AQ33" s="9" t="str">
        <f t="shared" si="3"/>
        <v xml:space="preserve"> </v>
      </c>
      <c r="AR33" s="25" t="str">
        <f t="shared" si="2"/>
        <v xml:space="preserve"> </v>
      </c>
      <c r="AS33" s="26" t="str">
        <f t="shared" si="4"/>
        <v xml:space="preserve"> </v>
      </c>
      <c r="AT33" s="10"/>
      <c r="AU33" s="23"/>
      <c r="AV33" s="23">
        <v>14</v>
      </c>
    </row>
    <row r="34" spans="1:50" x14ac:dyDescent="0.2">
      <c r="A34" s="53">
        <v>29</v>
      </c>
      <c r="B34" s="1"/>
      <c r="C34" s="3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4" t="str">
        <f t="shared" si="0"/>
        <v xml:space="preserve"> </v>
      </c>
      <c r="S34" s="2"/>
      <c r="T34" s="2"/>
      <c r="U34" s="3"/>
      <c r="V34" s="2"/>
      <c r="W34" s="2"/>
      <c r="X34" s="2"/>
      <c r="Y34" s="2"/>
      <c r="Z34" s="3"/>
      <c r="AA34" s="2"/>
      <c r="AB34" s="2"/>
      <c r="AC34" s="3"/>
      <c r="AD34" s="3"/>
      <c r="AE34" s="3"/>
      <c r="AF34" s="2"/>
      <c r="AG34" s="3"/>
      <c r="AH34" s="3"/>
      <c r="AI34" s="2"/>
      <c r="AJ34" s="2"/>
      <c r="AK34" s="2"/>
      <c r="AL34" s="7" t="str">
        <f t="shared" si="1"/>
        <v xml:space="preserve"> </v>
      </c>
      <c r="AM34" s="3"/>
      <c r="AN34" s="2"/>
      <c r="AO34" s="3"/>
      <c r="AP34" s="3"/>
      <c r="AQ34" s="9" t="str">
        <f t="shared" si="3"/>
        <v xml:space="preserve"> </v>
      </c>
      <c r="AR34" s="25" t="str">
        <f t="shared" si="2"/>
        <v xml:space="preserve"> </v>
      </c>
      <c r="AS34" s="26" t="str">
        <f t="shared" si="4"/>
        <v xml:space="preserve"> </v>
      </c>
      <c r="AT34" s="10"/>
      <c r="AU34" s="23"/>
      <c r="AV34" s="23">
        <v>14.5</v>
      </c>
    </row>
    <row r="35" spans="1:50" x14ac:dyDescent="0.2">
      <c r="A35" s="53">
        <v>30</v>
      </c>
      <c r="B35" s="1"/>
      <c r="C35" s="3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4" t="str">
        <f t="shared" si="0"/>
        <v xml:space="preserve"> </v>
      </c>
      <c r="S35" s="2"/>
      <c r="T35" s="2"/>
      <c r="U35" s="3"/>
      <c r="V35" s="2"/>
      <c r="W35" s="2"/>
      <c r="X35" s="2"/>
      <c r="Y35" s="2"/>
      <c r="Z35" s="3"/>
      <c r="AA35" s="2"/>
      <c r="AB35" s="2"/>
      <c r="AC35" s="3"/>
      <c r="AD35" s="3"/>
      <c r="AE35" s="3"/>
      <c r="AF35" s="2"/>
      <c r="AG35" s="3"/>
      <c r="AH35" s="3"/>
      <c r="AI35" s="2"/>
      <c r="AJ35" s="2"/>
      <c r="AK35" s="2"/>
      <c r="AL35" s="7" t="str">
        <f t="shared" si="1"/>
        <v xml:space="preserve"> </v>
      </c>
      <c r="AM35" s="3"/>
      <c r="AN35" s="2"/>
      <c r="AO35" s="3"/>
      <c r="AP35" s="3"/>
      <c r="AQ35" s="9" t="str">
        <f t="shared" si="3"/>
        <v xml:space="preserve"> </v>
      </c>
      <c r="AR35" s="25" t="str">
        <f t="shared" si="2"/>
        <v xml:space="preserve"> </v>
      </c>
      <c r="AS35" s="26" t="str">
        <f t="shared" si="4"/>
        <v xml:space="preserve"> </v>
      </c>
      <c r="AT35" s="10"/>
      <c r="AU35" s="23"/>
      <c r="AV35" s="23">
        <v>15</v>
      </c>
    </row>
    <row r="36" spans="1:50" x14ac:dyDescent="0.2">
      <c r="A36" s="53">
        <v>31</v>
      </c>
      <c r="B36" s="1"/>
      <c r="C36" s="3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4" t="str">
        <f t="shared" si="0"/>
        <v xml:space="preserve"> </v>
      </c>
      <c r="S36" s="2"/>
      <c r="T36" s="2"/>
      <c r="U36" s="3"/>
      <c r="V36" s="2"/>
      <c r="W36" s="2"/>
      <c r="X36" s="2"/>
      <c r="Y36" s="2"/>
      <c r="Z36" s="3"/>
      <c r="AA36" s="2"/>
      <c r="AB36" s="2"/>
      <c r="AC36" s="3"/>
      <c r="AD36" s="3"/>
      <c r="AE36" s="3"/>
      <c r="AF36" s="2"/>
      <c r="AG36" s="3"/>
      <c r="AH36" s="3"/>
      <c r="AI36" s="2"/>
      <c r="AJ36" s="2"/>
      <c r="AK36" s="2"/>
      <c r="AL36" s="7" t="str">
        <f t="shared" si="1"/>
        <v xml:space="preserve"> </v>
      </c>
      <c r="AM36" s="3"/>
      <c r="AN36" s="2"/>
      <c r="AO36" s="3"/>
      <c r="AP36" s="3"/>
      <c r="AQ36" s="9" t="str">
        <f t="shared" si="3"/>
        <v xml:space="preserve"> </v>
      </c>
      <c r="AR36" s="25" t="str">
        <f t="shared" si="2"/>
        <v xml:space="preserve"> </v>
      </c>
      <c r="AS36" s="26" t="str">
        <f t="shared" si="4"/>
        <v xml:space="preserve"> </v>
      </c>
      <c r="AT36" s="10"/>
      <c r="AU36" s="23"/>
      <c r="AV36" s="23"/>
    </row>
    <row r="37" spans="1:50" x14ac:dyDescent="0.2">
      <c r="A37" s="53">
        <v>32</v>
      </c>
      <c r="B37" s="1"/>
      <c r="C37" s="3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4" t="str">
        <f t="shared" si="0"/>
        <v xml:space="preserve"> </v>
      </c>
      <c r="S37" s="2"/>
      <c r="T37" s="2"/>
      <c r="U37" s="3"/>
      <c r="V37" s="2"/>
      <c r="W37" s="2"/>
      <c r="X37" s="2"/>
      <c r="Y37" s="2"/>
      <c r="Z37" s="3"/>
      <c r="AA37" s="2"/>
      <c r="AB37" s="2"/>
      <c r="AC37" s="3"/>
      <c r="AD37" s="3"/>
      <c r="AE37" s="3"/>
      <c r="AF37" s="2"/>
      <c r="AG37" s="3"/>
      <c r="AH37" s="3"/>
      <c r="AI37" s="2"/>
      <c r="AJ37" s="2"/>
      <c r="AK37" s="2"/>
      <c r="AL37" s="7" t="str">
        <f t="shared" si="1"/>
        <v xml:space="preserve"> </v>
      </c>
      <c r="AM37" s="3"/>
      <c r="AN37" s="2"/>
      <c r="AO37" s="3"/>
      <c r="AP37" s="3"/>
      <c r="AQ37" s="9" t="str">
        <f t="shared" si="3"/>
        <v xml:space="preserve"> </v>
      </c>
      <c r="AR37" s="25" t="str">
        <f t="shared" si="2"/>
        <v xml:space="preserve"> </v>
      </c>
      <c r="AS37" s="26" t="str">
        <f t="shared" si="4"/>
        <v xml:space="preserve"> </v>
      </c>
      <c r="AT37" s="10"/>
      <c r="AU37" s="23"/>
      <c r="AV37" s="23"/>
    </row>
    <row r="38" spans="1:50" x14ac:dyDescent="0.2">
      <c r="A38" s="53">
        <v>33</v>
      </c>
      <c r="B38" s="1"/>
      <c r="C38" s="3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4" t="str">
        <f t="shared" si="0"/>
        <v xml:space="preserve"> </v>
      </c>
      <c r="S38" s="2"/>
      <c r="T38" s="2"/>
      <c r="U38" s="3"/>
      <c r="V38" s="2"/>
      <c r="W38" s="2"/>
      <c r="X38" s="2"/>
      <c r="Y38" s="2"/>
      <c r="Z38" s="3"/>
      <c r="AA38" s="2"/>
      <c r="AB38" s="2"/>
      <c r="AC38" s="3"/>
      <c r="AD38" s="3"/>
      <c r="AE38" s="3"/>
      <c r="AF38" s="2"/>
      <c r="AG38" s="3"/>
      <c r="AH38" s="3"/>
      <c r="AI38" s="2"/>
      <c r="AJ38" s="2"/>
      <c r="AK38" s="2"/>
      <c r="AL38" s="7" t="str">
        <f t="shared" si="1"/>
        <v xml:space="preserve"> </v>
      </c>
      <c r="AM38" s="3"/>
      <c r="AN38" s="2"/>
      <c r="AO38" s="3"/>
      <c r="AP38" s="3"/>
      <c r="AQ38" s="9" t="str">
        <f t="shared" si="3"/>
        <v xml:space="preserve"> </v>
      </c>
      <c r="AR38" s="25" t="str">
        <f t="shared" si="2"/>
        <v xml:space="preserve"> </v>
      </c>
      <c r="AS38" s="26" t="str">
        <f t="shared" si="4"/>
        <v xml:space="preserve"> </v>
      </c>
      <c r="AT38" s="10"/>
      <c r="AU38" s="23"/>
      <c r="AV38" s="23"/>
    </row>
    <row r="39" spans="1:50" ht="13.5" thickBot="1" x14ac:dyDescent="0.25">
      <c r="A39" s="86">
        <v>34</v>
      </c>
      <c r="B39" s="4"/>
      <c r="C39" s="5"/>
      <c r="D39" s="5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31" t="str">
        <f t="shared" si="0"/>
        <v xml:space="preserve"> </v>
      </c>
      <c r="S39" s="6"/>
      <c r="T39" s="6"/>
      <c r="U39" s="5"/>
      <c r="V39" s="6"/>
      <c r="W39" s="6"/>
      <c r="X39" s="6"/>
      <c r="Y39" s="6"/>
      <c r="Z39" s="5"/>
      <c r="AA39" s="6"/>
      <c r="AB39" s="6"/>
      <c r="AC39" s="5"/>
      <c r="AD39" s="5"/>
      <c r="AE39" s="5"/>
      <c r="AF39" s="6"/>
      <c r="AG39" s="5"/>
      <c r="AH39" s="5"/>
      <c r="AI39" s="6"/>
      <c r="AJ39" s="6"/>
      <c r="AK39" s="6"/>
      <c r="AL39" s="8" t="str">
        <f t="shared" si="1"/>
        <v xml:space="preserve"> </v>
      </c>
      <c r="AM39" s="5"/>
      <c r="AN39" s="6"/>
      <c r="AO39" s="5"/>
      <c r="AP39" s="5"/>
      <c r="AQ39" s="8" t="str">
        <f t="shared" si="3"/>
        <v xml:space="preserve"> </v>
      </c>
      <c r="AR39" s="31" t="str">
        <f t="shared" si="2"/>
        <v xml:space="preserve"> </v>
      </c>
      <c r="AS39" s="26" t="str">
        <f t="shared" si="4"/>
        <v xml:space="preserve"> </v>
      </c>
      <c r="AT39" s="11"/>
      <c r="AU39" s="23"/>
      <c r="AV39" s="23"/>
    </row>
    <row r="40" spans="1:50" ht="14.25" thickTop="1" thickBot="1" x14ac:dyDescent="0.25">
      <c r="A40" s="29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5"/>
      <c r="AT40" s="35"/>
      <c r="AU40" s="32"/>
    </row>
    <row r="41" spans="1:50" ht="13.5" thickTop="1" x14ac:dyDescent="0.2">
      <c r="A41" s="29"/>
      <c r="B41" s="83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60"/>
      <c r="AU41" s="32"/>
    </row>
    <row r="42" spans="1:50" s="13" customFormat="1" ht="15.75" x14ac:dyDescent="0.2">
      <c r="A42" s="87"/>
      <c r="B42" s="100" t="s">
        <v>50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2"/>
    </row>
    <row r="43" spans="1:50" s="13" customFormat="1" ht="15.75" x14ac:dyDescent="0.2">
      <c r="A43" s="87"/>
      <c r="B43" s="84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2"/>
      <c r="AT43" s="63"/>
    </row>
    <row r="44" spans="1:50" ht="13.5" thickBot="1" x14ac:dyDescent="0.25">
      <c r="A44" s="88"/>
      <c r="B44" s="69"/>
      <c r="C44" s="64" t="str">
        <f>C3</f>
        <v>1a</v>
      </c>
      <c r="D44" s="64" t="str">
        <f t="shared" ref="D44:AO44" si="5">D3</f>
        <v>1b</v>
      </c>
      <c r="E44" s="64" t="str">
        <f t="shared" si="5"/>
        <v>2a</v>
      </c>
      <c r="F44" s="64" t="str">
        <f t="shared" si="5"/>
        <v>2b</v>
      </c>
      <c r="G44" s="64" t="str">
        <f t="shared" si="5"/>
        <v>2c</v>
      </c>
      <c r="H44" s="64" t="str">
        <f t="shared" si="5"/>
        <v>3a</v>
      </c>
      <c r="I44" s="64" t="str">
        <f t="shared" si="5"/>
        <v>3b</v>
      </c>
      <c r="J44" s="64" t="str">
        <f t="shared" si="5"/>
        <v>3c</v>
      </c>
      <c r="K44" s="64" t="str">
        <f t="shared" si="5"/>
        <v>3d</v>
      </c>
      <c r="L44" s="64" t="str">
        <f t="shared" si="5"/>
        <v>4a</v>
      </c>
      <c r="M44" s="64" t="str">
        <f t="shared" si="5"/>
        <v>4b</v>
      </c>
      <c r="N44" s="64" t="str">
        <f t="shared" si="5"/>
        <v>4c</v>
      </c>
      <c r="O44" s="64" t="str">
        <f t="shared" si="5"/>
        <v>5a</v>
      </c>
      <c r="P44" s="64" t="str">
        <f t="shared" si="5"/>
        <v>5b</v>
      </c>
      <c r="Q44" s="64" t="str">
        <f t="shared" si="5"/>
        <v>5c</v>
      </c>
      <c r="R44" s="64" t="str">
        <f t="shared" si="5"/>
        <v>∑</v>
      </c>
      <c r="S44" s="64" t="str">
        <f t="shared" si="5"/>
        <v>1a</v>
      </c>
      <c r="T44" s="64" t="str">
        <f t="shared" si="5"/>
        <v>1b</v>
      </c>
      <c r="U44" s="64" t="str">
        <f t="shared" si="5"/>
        <v>1c</v>
      </c>
      <c r="V44" s="64" t="str">
        <f t="shared" si="5"/>
        <v>2a</v>
      </c>
      <c r="W44" s="64" t="str">
        <f t="shared" si="5"/>
        <v>2b</v>
      </c>
      <c r="X44" s="64" t="str">
        <f t="shared" si="5"/>
        <v>2c</v>
      </c>
      <c r="Y44" s="64" t="str">
        <f t="shared" si="5"/>
        <v>2d</v>
      </c>
      <c r="Z44" s="64">
        <f t="shared" si="5"/>
        <v>3</v>
      </c>
      <c r="AA44" s="64" t="str">
        <f t="shared" si="5"/>
        <v>4a</v>
      </c>
      <c r="AB44" s="64" t="str">
        <f t="shared" si="5"/>
        <v>4b</v>
      </c>
      <c r="AC44" s="64" t="str">
        <f t="shared" si="5"/>
        <v>5a</v>
      </c>
      <c r="AD44" s="64" t="str">
        <f t="shared" si="5"/>
        <v>5b</v>
      </c>
      <c r="AE44" s="64" t="str">
        <f t="shared" si="5"/>
        <v>5c</v>
      </c>
      <c r="AF44" s="64" t="str">
        <f t="shared" si="5"/>
        <v>6a</v>
      </c>
      <c r="AG44" s="64" t="str">
        <f t="shared" si="5"/>
        <v>6b</v>
      </c>
      <c r="AH44" s="64" t="str">
        <f t="shared" si="5"/>
        <v>6c</v>
      </c>
      <c r="AI44" s="64" t="str">
        <f t="shared" si="5"/>
        <v>7a</v>
      </c>
      <c r="AJ44" s="64" t="str">
        <f t="shared" si="5"/>
        <v>7b</v>
      </c>
      <c r="AK44" s="64" t="str">
        <f t="shared" si="5"/>
        <v>7c</v>
      </c>
      <c r="AL44" s="64" t="str">
        <f t="shared" si="5"/>
        <v>∑</v>
      </c>
      <c r="AM44" s="64" t="str">
        <f t="shared" si="5"/>
        <v>W1</v>
      </c>
      <c r="AN44" s="64"/>
      <c r="AO44" s="64" t="str">
        <f t="shared" si="5"/>
        <v>W2</v>
      </c>
      <c r="AP44" s="64"/>
      <c r="AQ44" s="65" t="str">
        <f>AQ3</f>
        <v>∑</v>
      </c>
      <c r="AR44" s="66" t="str">
        <f>AR3</f>
        <v>Summe</v>
      </c>
      <c r="AS44" s="62"/>
      <c r="AT44" s="67" t="s">
        <v>20</v>
      </c>
    </row>
    <row r="45" spans="1:50" ht="26.25" thickBot="1" x14ac:dyDescent="0.25">
      <c r="A45" s="89"/>
      <c r="B45" s="85" t="s">
        <v>2</v>
      </c>
      <c r="C45" s="77" t="str">
        <f t="shared" ref="C45:AM45" si="6">IF(COUNT(C6:C39)=0," ",ROUND(SUM(C6:C39)/COUNT(C6:C39),2))</f>
        <v xml:space="preserve"> </v>
      </c>
      <c r="D45" s="77" t="str">
        <f t="shared" si="6"/>
        <v xml:space="preserve"> </v>
      </c>
      <c r="E45" s="77" t="str">
        <f t="shared" si="6"/>
        <v xml:space="preserve"> </v>
      </c>
      <c r="F45" s="77" t="str">
        <f t="shared" si="6"/>
        <v xml:space="preserve"> </v>
      </c>
      <c r="G45" s="77" t="str">
        <f t="shared" si="6"/>
        <v xml:space="preserve"> </v>
      </c>
      <c r="H45" s="77" t="str">
        <f t="shared" si="6"/>
        <v xml:space="preserve"> </v>
      </c>
      <c r="I45" s="77" t="str">
        <f t="shared" si="6"/>
        <v xml:space="preserve"> </v>
      </c>
      <c r="J45" s="77" t="str">
        <f t="shared" si="6"/>
        <v xml:space="preserve"> </v>
      </c>
      <c r="K45" s="77" t="str">
        <f t="shared" si="6"/>
        <v xml:space="preserve"> </v>
      </c>
      <c r="L45" s="77" t="str">
        <f t="shared" si="6"/>
        <v xml:space="preserve"> </v>
      </c>
      <c r="M45" s="77" t="str">
        <f t="shared" si="6"/>
        <v xml:space="preserve"> </v>
      </c>
      <c r="N45" s="77" t="str">
        <f t="shared" si="6"/>
        <v xml:space="preserve"> </v>
      </c>
      <c r="O45" s="77" t="str">
        <f t="shared" si="6"/>
        <v xml:space="preserve"> </v>
      </c>
      <c r="P45" s="77" t="str">
        <f t="shared" si="6"/>
        <v xml:space="preserve"> </v>
      </c>
      <c r="Q45" s="77" t="str">
        <f t="shared" si="6"/>
        <v xml:space="preserve"> </v>
      </c>
      <c r="R45" s="90" t="str">
        <f>IF(COUNT(R6:R39)=0," ",ROUND(SUM(R6:R39)/COUNT(R6:R39),2))</f>
        <v xml:space="preserve"> </v>
      </c>
      <c r="S45" s="77" t="str">
        <f t="shared" si="6"/>
        <v xml:space="preserve"> </v>
      </c>
      <c r="T45" s="77" t="str">
        <f t="shared" si="6"/>
        <v xml:space="preserve"> </v>
      </c>
      <c r="U45" s="77" t="str">
        <f t="shared" si="6"/>
        <v xml:space="preserve"> </v>
      </c>
      <c r="V45" s="77" t="str">
        <f t="shared" si="6"/>
        <v xml:space="preserve"> </v>
      </c>
      <c r="W45" s="77" t="str">
        <f t="shared" si="6"/>
        <v xml:space="preserve"> </v>
      </c>
      <c r="X45" s="77" t="str">
        <f t="shared" si="6"/>
        <v xml:space="preserve"> </v>
      </c>
      <c r="Y45" s="77" t="str">
        <f t="shared" si="6"/>
        <v xml:space="preserve"> </v>
      </c>
      <c r="Z45" s="77" t="str">
        <f t="shared" si="6"/>
        <v xml:space="preserve"> </v>
      </c>
      <c r="AA45" s="77" t="str">
        <f t="shared" si="6"/>
        <v xml:space="preserve"> </v>
      </c>
      <c r="AB45" s="77" t="str">
        <f t="shared" si="6"/>
        <v xml:space="preserve"> </v>
      </c>
      <c r="AC45" s="77" t="str">
        <f t="shared" si="6"/>
        <v xml:space="preserve"> </v>
      </c>
      <c r="AD45" s="77" t="str">
        <f t="shared" si="6"/>
        <v xml:space="preserve"> </v>
      </c>
      <c r="AE45" s="77" t="str">
        <f t="shared" si="6"/>
        <v xml:space="preserve"> </v>
      </c>
      <c r="AF45" s="77" t="str">
        <f t="shared" si="6"/>
        <v xml:space="preserve"> </v>
      </c>
      <c r="AG45" s="77" t="str">
        <f t="shared" si="6"/>
        <v xml:space="preserve"> </v>
      </c>
      <c r="AH45" s="77" t="str">
        <f t="shared" si="6"/>
        <v xml:space="preserve"> </v>
      </c>
      <c r="AI45" s="77" t="str">
        <f t="shared" si="6"/>
        <v xml:space="preserve"> </v>
      </c>
      <c r="AJ45" s="77" t="str">
        <f t="shared" si="6"/>
        <v xml:space="preserve"> </v>
      </c>
      <c r="AK45" s="77" t="str">
        <f t="shared" si="6"/>
        <v xml:space="preserve"> </v>
      </c>
      <c r="AL45" s="90" t="str">
        <f>IF(COUNT(AL6:AL39)=0," ",ROUND(SUM(AL6:AL39)/COUNT(AL6:AL39),2))</f>
        <v xml:space="preserve"> </v>
      </c>
      <c r="AM45" s="77" t="str">
        <f t="shared" si="6"/>
        <v xml:space="preserve"> </v>
      </c>
      <c r="AN45" s="92"/>
      <c r="AO45" s="77" t="str">
        <f>IF(COUNT(AO6:AO39)=0," ",ROUND(SUM(AO6:AO39)/COUNT(AO6:AO39),2))</f>
        <v xml:space="preserve"> </v>
      </c>
      <c r="AP45" s="92"/>
      <c r="AQ45" s="91" t="str">
        <f>IF(COUNT(AQ6:AQ39)=0," ",ROUND(SUM(AQ6:AQ39)/COUNT(AQ6:AQ39),2))</f>
        <v xml:space="preserve"> </v>
      </c>
      <c r="AR45" s="91" t="str">
        <f t="shared" ref="AR45" si="7">IF(COUNT(AR6:AR39)=0," ",ROUND(SUM(AR6:AR39)/COUNT(AR6:AR39),2))</f>
        <v xml:space="preserve"> </v>
      </c>
      <c r="AS45" s="62"/>
      <c r="AT45" s="68" t="s">
        <v>15</v>
      </c>
    </row>
    <row r="46" spans="1:50" ht="13.5" thickBot="1" x14ac:dyDescent="0.25">
      <c r="A46" s="28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2"/>
      <c r="AT46" s="82" t="str">
        <f>IF(COUNT(AT6:AT39)=0," ",ROUND((SUM(AT6:AT39)/COUNT(AT6:AT39)),2))</f>
        <v xml:space="preserve"> </v>
      </c>
    </row>
    <row r="47" spans="1:50" x14ac:dyDescent="0.2">
      <c r="A47" s="2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2"/>
      <c r="AT47" s="63"/>
    </row>
    <row r="48" spans="1:50" ht="24.95" customHeight="1" thickBot="1" x14ac:dyDescent="0.25">
      <c r="A48" s="28"/>
      <c r="B48" s="85" t="s">
        <v>16</v>
      </c>
      <c r="C48" s="70">
        <v>1</v>
      </c>
      <c r="D48" s="70">
        <v>2</v>
      </c>
      <c r="E48" s="70">
        <v>3</v>
      </c>
      <c r="F48" s="70">
        <v>4</v>
      </c>
      <c r="G48" s="70">
        <v>5</v>
      </c>
      <c r="H48" s="70">
        <v>6</v>
      </c>
      <c r="I48" s="71"/>
      <c r="J48" s="103" t="s">
        <v>47</v>
      </c>
      <c r="K48" s="104"/>
      <c r="L48" s="71"/>
      <c r="M48" s="71"/>
      <c r="N48" s="93" t="s">
        <v>43</v>
      </c>
      <c r="O48" s="93"/>
      <c r="P48" s="93"/>
      <c r="Q48" s="71"/>
      <c r="R48" s="107" t="s">
        <v>37</v>
      </c>
      <c r="S48" s="107"/>
      <c r="T48" s="107"/>
      <c r="U48" s="71"/>
      <c r="V48" s="64">
        <v>1</v>
      </c>
      <c r="W48" s="64">
        <v>2</v>
      </c>
      <c r="X48" s="64">
        <v>3</v>
      </c>
      <c r="Y48" s="64">
        <v>4</v>
      </c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69"/>
      <c r="AS48" s="69"/>
      <c r="AT48" s="72"/>
      <c r="AV48" s="37"/>
      <c r="AW48" s="36"/>
      <c r="AX48" s="36"/>
    </row>
    <row r="49" spans="1:50" ht="24.95" customHeight="1" thickBot="1" x14ac:dyDescent="0.25">
      <c r="A49" s="28"/>
      <c r="B49" s="71"/>
      <c r="C49" s="78" t="str">
        <f>IF(COUNT(AS6:AS39)=0," ",COUNTIF($AS$6:$AS$39,1))</f>
        <v xml:space="preserve"> </v>
      </c>
      <c r="D49" s="79" t="str">
        <f>IF(COUNT(AS6:AS39)=0," ",COUNTIF($AS$6:$AS$39,2))</f>
        <v xml:space="preserve"> </v>
      </c>
      <c r="E49" s="79" t="str">
        <f>IF(COUNT(AS6:AS39)=0," ",COUNTIF($AS$6:$AS$39,3))</f>
        <v xml:space="preserve"> </v>
      </c>
      <c r="F49" s="79" t="str">
        <f>IF(COUNT(AS6:AS39)=0," ",COUNTIF($AS$6:$AS$39,4))</f>
        <v xml:space="preserve"> </v>
      </c>
      <c r="G49" s="79" t="str">
        <f>IF(COUNT(AS6:AS39)=0," ",COUNTIF($AS$6:$AS$39,5))</f>
        <v xml:space="preserve"> </v>
      </c>
      <c r="H49" s="80" t="str">
        <f>IF(COUNT(AS6:AS39)=0," ",COUNTIF($AS$6:$AS$39,6))</f>
        <v xml:space="preserve"> </v>
      </c>
      <c r="I49" s="71"/>
      <c r="J49" s="105" t="str">
        <f>IF(COUNT(AS6:AS39)=0," ",ROUND((SUM(AS6:AS39)/COUNT(AS6:AS39)),2))</f>
        <v xml:space="preserve"> </v>
      </c>
      <c r="K49" s="106"/>
      <c r="L49" s="71"/>
      <c r="M49" s="108" t="s">
        <v>48</v>
      </c>
      <c r="N49" s="109"/>
      <c r="O49" s="109"/>
      <c r="P49" s="109"/>
      <c r="Q49" s="71"/>
      <c r="R49" s="107" t="s">
        <v>44</v>
      </c>
      <c r="S49" s="107"/>
      <c r="T49" s="107"/>
      <c r="U49" s="107"/>
      <c r="V49" s="78">
        <f>SUM(AX5,AY5)</f>
        <v>0</v>
      </c>
      <c r="W49" s="79">
        <f>SUM(AX6,AY6)</f>
        <v>0</v>
      </c>
      <c r="X49" s="79">
        <f>SUM(AX7,AY7)</f>
        <v>0</v>
      </c>
      <c r="Y49" s="79">
        <f>SUM(AX8,AY8)</f>
        <v>0</v>
      </c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69"/>
      <c r="AQ49" s="71"/>
      <c r="AR49" s="69"/>
      <c r="AS49" s="69"/>
      <c r="AT49" s="72"/>
      <c r="AV49" s="37"/>
      <c r="AW49" s="36"/>
      <c r="AX49" s="36"/>
    </row>
    <row r="50" spans="1:50" ht="24.95" customHeight="1" x14ac:dyDescent="0.2">
      <c r="A50" s="28"/>
      <c r="B50" s="71"/>
      <c r="C50" s="73"/>
      <c r="D50" s="71"/>
      <c r="E50" s="71"/>
      <c r="F50" s="71"/>
      <c r="G50" s="71"/>
      <c r="H50" s="71"/>
      <c r="I50" s="71"/>
      <c r="J50" s="71"/>
      <c r="K50" s="71"/>
      <c r="L50" s="71"/>
      <c r="M50" s="109"/>
      <c r="N50" s="109"/>
      <c r="O50" s="109"/>
      <c r="P50" s="109"/>
      <c r="Q50" s="71"/>
      <c r="R50" s="93" t="s">
        <v>45</v>
      </c>
      <c r="S50" s="93"/>
      <c r="T50" s="93"/>
      <c r="U50" s="93"/>
      <c r="V50" s="81" t="str">
        <f>IF(V49&gt;0,($AX5*$BA5+$AY5*$BB5)/($AX5+$AY5)," ")</f>
        <v xml:space="preserve"> </v>
      </c>
      <c r="W50" s="81" t="str">
        <f>IF(W49&gt;0,($AX6*$BA6+$AY6*$BB6)/($AX6+$AY6)," ")</f>
        <v xml:space="preserve"> </v>
      </c>
      <c r="X50" s="81" t="str">
        <f>IF(X49&gt;0,($AX7*$BA7+$AY7*$BB7)/($AX7+$AY7)," ")</f>
        <v xml:space="preserve"> </v>
      </c>
      <c r="Y50" s="81" t="str">
        <f>IF(Y49&gt;0,($AX8*$BA8+$AY8*$BB8)/($AX8+$AY8)," ")</f>
        <v xml:space="preserve"> </v>
      </c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69"/>
      <c r="AQ50" s="71"/>
      <c r="AR50" s="69"/>
      <c r="AS50" s="69"/>
      <c r="AT50" s="72"/>
      <c r="AV50" s="37"/>
      <c r="AW50" s="36"/>
      <c r="AX50" s="36"/>
    </row>
    <row r="51" spans="1:50" ht="13.5" thickBot="1" x14ac:dyDescent="0.25">
      <c r="A51" s="28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4"/>
      <c r="AS51" s="74"/>
      <c r="AT51" s="76"/>
      <c r="AV51" s="37"/>
      <c r="AW51" s="36"/>
      <c r="AX51" s="36"/>
    </row>
    <row r="52" spans="1:50" ht="8.25" customHeight="1" thickTop="1" x14ac:dyDescent="0.2">
      <c r="A52" s="28"/>
    </row>
  </sheetData>
  <sheetProtection password="CA67" sheet="1" objects="1" scenarios="1" selectLockedCells="1"/>
  <mergeCells count="10">
    <mergeCell ref="R50:U50"/>
    <mergeCell ref="N48:P48"/>
    <mergeCell ref="AT3:AT5"/>
    <mergeCell ref="C5:AR5"/>
    <mergeCell ref="B42:AT42"/>
    <mergeCell ref="J48:K48"/>
    <mergeCell ref="J49:K49"/>
    <mergeCell ref="R48:T48"/>
    <mergeCell ref="R49:U49"/>
    <mergeCell ref="M49:P50"/>
  </mergeCells>
  <dataValidations count="9">
    <dataValidation type="list" allowBlank="1" showInputMessage="1" showErrorMessage="1" sqref="AI6:AK39 E6:Q39 S6:T39 AF6:AF39 V6:Y39 AA6:AB39">
      <formula1>$AV$5:$AV$7</formula1>
    </dataValidation>
    <dataValidation type="list" allowBlank="1" showInputMessage="1" showErrorMessage="1" sqref="AT40">
      <formula1>$AZ$7:$AZ$12</formula1>
    </dataValidation>
    <dataValidation type="decimal" allowBlank="1" showInputMessage="1" showErrorMessage="1" sqref="AT6:AT39">
      <formula1>1</formula1>
      <formula2>6</formula2>
    </dataValidation>
    <dataValidation type="list" allowBlank="1" showInputMessage="1" showErrorMessage="1" sqref="C6:D39">
      <formula1>$AV$5:$AV$13</formula1>
    </dataValidation>
    <dataValidation type="list" allowBlank="1" showInputMessage="1" showErrorMessage="1" sqref="AG6:AG39 Z6:Z39 AC6:AE39">
      <formula1>$AV$5:$AV$9</formula1>
    </dataValidation>
    <dataValidation type="list" allowBlank="1" showInputMessage="1" showErrorMessage="1" sqref="AH6:AH39 U6:U39">
      <formula1>$AV$5:$AV$11</formula1>
    </dataValidation>
    <dataValidation type="list" allowBlank="1" showInputMessage="1" showErrorMessage="1" sqref="AM6:AM39 AO6:AO39">
      <formula1>$AV$5:$AV$21</formula1>
    </dataValidation>
    <dataValidation type="list" allowBlank="1" showInputMessage="1" showErrorMessage="1" promptTitle="Eingabe der 1. Wahlaufgabe" prompt="Die Nummern der beiden Wahlaufgaben müssen unterschiedlich sein. Nr.1 ist kleiner als Nr.2." sqref="AN6:AN39">
      <formula1>$AW$6:$AW$9</formula1>
    </dataValidation>
    <dataValidation type="list" allowBlank="1" showInputMessage="1" showErrorMessage="1" promptTitle="Eingabe der 2. Wahlaufgabe" prompt="Die Nummern der beiden Wahlaufgaben müssen unterschiedlich sein und Nr.2 muss größer als Nr.1 sein." sqref="AP6:AP39">
      <formula1>$AW$6:$AW$9</formula1>
    </dataValidation>
  </dataValidations>
  <pageMargins left="0.78740157499999996" right="0.78740157499999996" top="0.984251969" bottom="0.984251969" header="0.4921259845" footer="0.4921259845"/>
  <pageSetup paperSize="9" scale="61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2018 Ma_NT_FSL 9</vt:lpstr>
      <vt:lpstr>'2018 Ma_NT_FSL 9'!Druckbereich</vt:lpstr>
    </vt:vector>
  </TitlesOfParts>
  <Company>Land Niedersachsen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MK00162</dc:creator>
  <cp:lastModifiedBy>Logistikstelle (MK)</cp:lastModifiedBy>
  <cp:lastPrinted>2010-04-09T11:56:33Z</cp:lastPrinted>
  <dcterms:created xsi:type="dcterms:W3CDTF">2010-03-29T15:59:15Z</dcterms:created>
  <dcterms:modified xsi:type="dcterms:W3CDTF">2018-04-12T06:12:49Z</dcterms:modified>
</cp:coreProperties>
</file>